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2.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drawings/drawing6.xml" ContentType="application/vnd.openxmlformats-officedocument.drawing+xml"/>
  <Override PartName="/xl/tables/table2.xml" ContentType="application/vnd.openxmlformats-officedocument.spreadsheetml.table+xml"/>
  <Override PartName="/xl/drawings/drawing7.xml" ContentType="application/vnd.openxmlformats-officedocument.drawing+xml"/>
  <Override PartName="/xl/tables/table3.xml" ContentType="application/vnd.openxmlformats-officedocument.spreadsheetml.table+xml"/>
  <Override PartName="/xl/drawings/drawing8.xml" ContentType="application/vnd.openxmlformats-officedocument.drawing+xml"/>
  <Override PartName="/xl/ctrlProps/ctrlProp3.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hidePivotFieldList="1" defaultThemeVersion="153222"/>
  <mc:AlternateContent xmlns:mc="http://schemas.openxmlformats.org/markup-compatibility/2006">
    <mc:Choice Requires="x15">
      <x15ac:absPath xmlns:x15ac="http://schemas.microsoft.com/office/spreadsheetml/2010/11/ac" url="C:\Users\Jackson\Google Drive\Dark Heresy\"/>
    </mc:Choice>
  </mc:AlternateContent>
  <bookViews>
    <workbookView xWindow="0" yWindow="0" windowWidth="24000" windowHeight="11025" tabRatio="644"/>
  </bookViews>
  <sheets>
    <sheet name="Home World" sheetId="1" r:id="rId1"/>
    <sheet name="Characteristics" sheetId="6" r:id="rId2"/>
    <sheet name="Background" sheetId="3" r:id="rId3"/>
    <sheet name="Role" sheetId="5" r:id="rId4"/>
    <sheet name="Characteristics Advances" sheetId="16" r:id="rId5"/>
    <sheet name="Skill Advances" sheetId="17" r:id="rId6"/>
    <sheet name="Talents" sheetId="15" r:id="rId7"/>
    <sheet name="Twists of Fate" sheetId="10" r:id="rId8"/>
    <sheet name="Names" sheetId="9" r:id="rId9"/>
    <sheet name="Equipment" sheetId="25" r:id="rId10"/>
    <sheet name="Ranged Weapons" sheetId="18" r:id="rId11"/>
    <sheet name="Melee Weapons" sheetId="20" r:id="rId12"/>
    <sheet name="Mods" sheetId="19" r:id="rId13"/>
    <sheet name="Armour" sheetId="21" r:id="rId14"/>
    <sheet name="Gear" sheetId="22" r:id="rId15"/>
    <sheet name="Cybernetics" sheetId="23" r:id="rId16"/>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3" l="1"/>
  <c r="F4" i="3"/>
  <c r="G18" i="17" l="1"/>
  <c r="H34" i="17" l="1"/>
  <c r="H33" i="17"/>
  <c r="H32" i="17"/>
  <c r="H31" i="17"/>
  <c r="H30" i="17"/>
  <c r="H29" i="17"/>
  <c r="H28" i="17"/>
  <c r="H27" i="17"/>
  <c r="H26" i="17"/>
  <c r="H25" i="17"/>
  <c r="H24" i="17"/>
  <c r="H23" i="17"/>
  <c r="H22" i="17"/>
  <c r="H21" i="17"/>
  <c r="H20" i="17"/>
  <c r="H19" i="17"/>
  <c r="H18" i="17"/>
  <c r="H17" i="17"/>
  <c r="H16" i="17"/>
  <c r="H15" i="17"/>
  <c r="H14" i="17"/>
  <c r="H13" i="17"/>
  <c r="H12" i="17"/>
  <c r="H11" i="17"/>
  <c r="H10" i="17"/>
  <c r="H9" i="17"/>
  <c r="G34" i="17"/>
  <c r="G33" i="17"/>
  <c r="G32" i="17"/>
  <c r="G31" i="17"/>
  <c r="G30" i="17"/>
  <c r="G29" i="17"/>
  <c r="G28" i="17"/>
  <c r="G27" i="17"/>
  <c r="G26" i="17"/>
  <c r="G25" i="17"/>
  <c r="G24" i="17"/>
  <c r="G23" i="17"/>
  <c r="G22" i="17"/>
  <c r="G21" i="17"/>
  <c r="G20" i="17"/>
  <c r="G19" i="17"/>
  <c r="G17" i="17"/>
  <c r="G16" i="17"/>
  <c r="G15" i="17"/>
  <c r="G14" i="17"/>
  <c r="G13" i="17"/>
  <c r="G12" i="17"/>
  <c r="G11" i="17"/>
  <c r="G10" i="17"/>
  <c r="G9" i="17"/>
  <c r="F29" i="17"/>
  <c r="F30" i="17"/>
  <c r="F34" i="17"/>
  <c r="F33" i="17"/>
  <c r="F32" i="17"/>
  <c r="F31" i="17"/>
  <c r="F28" i="17"/>
  <c r="F27" i="17"/>
  <c r="F26" i="17"/>
  <c r="F25" i="17"/>
  <c r="F24" i="17"/>
  <c r="F23" i="17"/>
  <c r="F22" i="17"/>
  <c r="F21" i="17"/>
  <c r="F19" i="17"/>
  <c r="F20" i="17"/>
  <c r="F18" i="17"/>
  <c r="F15" i="17"/>
  <c r="F17" i="17"/>
  <c r="F14" i="17"/>
  <c r="F16" i="17"/>
  <c r="F13" i="17"/>
  <c r="F12" i="17"/>
  <c r="F11" i="17"/>
  <c r="F10" i="17"/>
  <c r="F9" i="17"/>
  <c r="H8" i="17"/>
  <c r="G8" i="17"/>
  <c r="F8" i="17"/>
  <c r="H7" i="17"/>
  <c r="G7" i="17"/>
  <c r="F7" i="17"/>
  <c r="E30" i="17"/>
  <c r="E32" i="17"/>
  <c r="E31" i="17"/>
  <c r="E28" i="17"/>
  <c r="E26" i="17"/>
  <c r="E25" i="17"/>
  <c r="E24" i="17"/>
  <c r="E20" i="17"/>
  <c r="E19" i="17"/>
  <c r="E15" i="17"/>
  <c r="E18" i="17"/>
  <c r="E17" i="17"/>
  <c r="E14" i="17"/>
  <c r="E34" i="17"/>
  <c r="E33" i="17"/>
  <c r="E23" i="17"/>
  <c r="E22" i="17"/>
  <c r="E13" i="17"/>
  <c r="E29" i="17"/>
  <c r="E27" i="17"/>
  <c r="E21" i="17"/>
  <c r="E16" i="17"/>
  <c r="E10" i="17"/>
  <c r="E12" i="17"/>
  <c r="E11" i="17"/>
  <c r="E9" i="17"/>
  <c r="E8" i="17"/>
  <c r="E7" i="17"/>
  <c r="I15" i="16"/>
  <c r="I14" i="16"/>
  <c r="I13" i="16"/>
  <c r="I12" i="16"/>
  <c r="I11" i="16"/>
  <c r="I10" i="16"/>
  <c r="I9" i="16"/>
  <c r="I8" i="16"/>
  <c r="H15" i="16"/>
  <c r="H14" i="16"/>
  <c r="H13" i="16"/>
  <c r="H12" i="16"/>
  <c r="H11" i="16"/>
  <c r="H10" i="16"/>
  <c r="H9" i="16"/>
  <c r="H8" i="16"/>
  <c r="G15" i="16"/>
  <c r="G14" i="16"/>
  <c r="G13" i="16"/>
  <c r="G12" i="16"/>
  <c r="G11" i="16"/>
  <c r="G10" i="16"/>
  <c r="G9" i="16"/>
  <c r="G8" i="16"/>
  <c r="G7" i="16"/>
  <c r="I7" i="16"/>
  <c r="F15" i="16" l="1"/>
  <c r="F14" i="16"/>
  <c r="F13" i="16"/>
  <c r="F12" i="16"/>
  <c r="F11" i="16"/>
  <c r="F10" i="16"/>
  <c r="F9" i="16"/>
  <c r="F8" i="16"/>
  <c r="H7" i="16"/>
  <c r="F7" i="16"/>
  <c r="E15" i="16"/>
  <c r="E14" i="16"/>
  <c r="E13" i="16"/>
  <c r="E12" i="16"/>
  <c r="E10" i="16"/>
  <c r="E9" i="16"/>
  <c r="E8" i="16"/>
  <c r="E11" i="16"/>
  <c r="E7" i="16"/>
  <c r="H30" i="15"/>
  <c r="H29" i="15"/>
  <c r="H28" i="15"/>
  <c r="H27" i="15"/>
  <c r="H26" i="15"/>
  <c r="H25" i="15"/>
  <c r="H23" i="15"/>
  <c r="H21" i="15"/>
  <c r="H20" i="15"/>
  <c r="H24" i="15"/>
  <c r="H19" i="15"/>
  <c r="H22" i="15"/>
  <c r="H18" i="15"/>
  <c r="H17" i="15"/>
  <c r="H16" i="15"/>
  <c r="H15" i="15"/>
  <c r="H11" i="15"/>
  <c r="H14" i="15"/>
  <c r="H13" i="15"/>
  <c r="H12" i="15"/>
  <c r="H10" i="15"/>
  <c r="H9" i="15"/>
  <c r="H8" i="15"/>
  <c r="H7" i="15"/>
</calcChain>
</file>

<file path=xl/comments1.xml><?xml version="1.0" encoding="utf-8"?>
<comments xmlns="http://schemas.openxmlformats.org/spreadsheetml/2006/main">
  <authors>
    <author>Jackson</author>
  </authors>
  <commentList>
    <comment ref="F15" authorId="0" shapeId="0">
      <text>
        <r>
          <rPr>
            <b/>
            <i/>
            <sz val="12"/>
            <color indexed="81"/>
            <rFont val="Calibri"/>
            <family val="2"/>
          </rPr>
          <t>Starting Corruption and Mutation:</t>
        </r>
        <r>
          <rPr>
            <sz val="12"/>
            <color indexed="81"/>
            <rFont val="Calibri"/>
            <family val="2"/>
          </rPr>
          <t xml:space="preserve">
A Mutant character begins play with 10 Corruption points.
Instead of rolling as normal for malignancy or mutation, roll 5d10 on Table 8–16: Mutations (see page 292 of the Dark Heresy Core Rulebook) to determine a starting mutation for the character.
</t>
        </r>
        <r>
          <rPr>
            <b/>
            <i/>
            <sz val="12"/>
            <color indexed="81"/>
            <rFont val="Calibri"/>
            <family val="2"/>
          </rPr>
          <t>Starting Traits:</t>
        </r>
        <r>
          <rPr>
            <sz val="12"/>
            <color indexed="81"/>
            <rFont val="Calibri"/>
            <family val="2"/>
          </rPr>
          <t xml:space="preserve">
One of the following: Amphibious, Dark-sight, Natural Weapons, Sonar Sense, Sturdy, Toxic (1), Unnatural Agility (1), Unnatural Strength (1), or Unnatural Toughness (1)</t>
        </r>
      </text>
    </comment>
  </commentList>
</comments>
</file>

<file path=xl/sharedStrings.xml><?xml version="1.0" encoding="utf-8"?>
<sst xmlns="http://schemas.openxmlformats.org/spreadsheetml/2006/main" count="3170" uniqueCount="1330">
  <si>
    <t>1. Home World</t>
  </si>
  <si>
    <t>Highborn</t>
  </si>
  <si>
    <t>Voidborn</t>
  </si>
  <si>
    <t>Agri-World</t>
  </si>
  <si>
    <t>Penal Colony</t>
  </si>
  <si>
    <t>Feral World</t>
  </si>
  <si>
    <t>Forge World</t>
  </si>
  <si>
    <t>Hive World</t>
  </si>
  <si>
    <t>Shrine World</t>
  </si>
  <si>
    <t>Feudal World</t>
  </si>
  <si>
    <t>Frontier World</t>
  </si>
  <si>
    <t>Death World</t>
  </si>
  <si>
    <t>Garden World</t>
  </si>
  <si>
    <t>Research World</t>
  </si>
  <si>
    <t>Deamon World</t>
  </si>
  <si>
    <t>Characteristic Modifiers</t>
  </si>
  <si>
    <t>Strength</t>
  </si>
  <si>
    <t>Fate Threshold</t>
  </si>
  <si>
    <t>3 (Emperor's Blessing 5+)</t>
  </si>
  <si>
    <t>2 (Emperor's Blessing 3+)</t>
  </si>
  <si>
    <t>Home World Bonus</t>
  </si>
  <si>
    <t>Aptitude</t>
  </si>
  <si>
    <t>Wounds</t>
  </si>
  <si>
    <t>Toughness</t>
  </si>
  <si>
    <t>Perception</t>
  </si>
  <si>
    <t>Willpower</t>
  </si>
  <si>
    <t>9+1d5</t>
  </si>
  <si>
    <r>
      <rPr>
        <b/>
        <i/>
        <sz val="11"/>
        <color theme="1"/>
        <rFont val="Calibri"/>
        <family val="2"/>
        <scheme val="minor"/>
      </rPr>
      <t>The Old Ways:</t>
    </r>
    <r>
      <rPr>
        <sz val="11"/>
        <color theme="1"/>
        <rFont val="Calibri"/>
        <family val="2"/>
        <scheme val="minor"/>
      </rPr>
      <t xml:space="preserve"> In the hands of a feral world character, any Low-Tech weapon loses the Primitive quality (if it had it) and gains the Proven (3) quality.</t>
    </r>
  </si>
  <si>
    <r>
      <rPr>
        <b/>
        <sz val="12"/>
        <color theme="1"/>
        <rFont val="Calibri"/>
        <family val="2"/>
        <scheme val="minor"/>
      </rPr>
      <t>+</t>
    </r>
    <r>
      <rPr>
        <sz val="12"/>
        <color theme="1"/>
        <rFont val="Calibri"/>
        <family val="2"/>
        <scheme val="minor"/>
      </rPr>
      <t xml:space="preserve"> Strength, </t>
    </r>
    <r>
      <rPr>
        <b/>
        <sz val="12"/>
        <color theme="1"/>
        <rFont val="Calibri"/>
        <family val="2"/>
        <scheme val="minor"/>
      </rPr>
      <t>+</t>
    </r>
    <r>
      <rPr>
        <sz val="12"/>
        <color theme="1"/>
        <rFont val="Calibri"/>
        <family val="2"/>
        <scheme val="minor"/>
      </rPr>
      <t xml:space="preserve"> Toughness,</t>
    </r>
    <r>
      <rPr>
        <b/>
        <sz val="12"/>
        <color theme="1"/>
        <rFont val="Calibri"/>
        <family val="2"/>
        <scheme val="minor"/>
      </rPr>
      <t xml:space="preserve"> -</t>
    </r>
    <r>
      <rPr>
        <sz val="12"/>
        <color theme="1"/>
        <rFont val="Calibri"/>
        <family val="2"/>
        <scheme val="minor"/>
      </rPr>
      <t xml:space="preserve"> Influence</t>
    </r>
  </si>
  <si>
    <r>
      <rPr>
        <b/>
        <sz val="12"/>
        <color theme="1"/>
        <rFont val="Calibri"/>
        <family val="2"/>
        <scheme val="minor"/>
      </rPr>
      <t>+</t>
    </r>
    <r>
      <rPr>
        <sz val="12"/>
        <color theme="1"/>
        <rFont val="Calibri"/>
        <family val="2"/>
        <scheme val="minor"/>
      </rPr>
      <t xml:space="preserve"> Intelligence, </t>
    </r>
    <r>
      <rPr>
        <b/>
        <sz val="12"/>
        <color theme="1"/>
        <rFont val="Calibri"/>
        <family val="2"/>
        <scheme val="minor"/>
      </rPr>
      <t>+</t>
    </r>
    <r>
      <rPr>
        <sz val="12"/>
        <color theme="1"/>
        <rFont val="Calibri"/>
        <family val="2"/>
        <scheme val="minor"/>
      </rPr>
      <t xml:space="preserve"> Toughness,</t>
    </r>
    <r>
      <rPr>
        <b/>
        <sz val="12"/>
        <color theme="1"/>
        <rFont val="Calibri"/>
        <family val="2"/>
        <scheme val="minor"/>
      </rPr>
      <t xml:space="preserve"> -</t>
    </r>
    <r>
      <rPr>
        <sz val="12"/>
        <color theme="1"/>
        <rFont val="Calibri"/>
        <family val="2"/>
        <scheme val="minor"/>
      </rPr>
      <t xml:space="preserve"> Fellowship</t>
    </r>
  </si>
  <si>
    <r>
      <rPr>
        <b/>
        <sz val="12"/>
        <color theme="1"/>
        <rFont val="Calibri"/>
        <family val="2"/>
        <scheme val="minor"/>
      </rPr>
      <t>+</t>
    </r>
    <r>
      <rPr>
        <sz val="12"/>
        <color theme="1"/>
        <rFont val="Calibri"/>
        <family val="2"/>
        <scheme val="minor"/>
      </rPr>
      <t xml:space="preserve"> Fellowship, </t>
    </r>
    <r>
      <rPr>
        <b/>
        <sz val="12"/>
        <color theme="1"/>
        <rFont val="Calibri"/>
        <family val="2"/>
        <scheme val="minor"/>
      </rPr>
      <t>+</t>
    </r>
    <r>
      <rPr>
        <sz val="12"/>
        <color theme="1"/>
        <rFont val="Calibri"/>
        <family val="2"/>
        <scheme val="minor"/>
      </rPr>
      <t xml:space="preserve"> Influence,</t>
    </r>
    <r>
      <rPr>
        <b/>
        <sz val="12"/>
        <color theme="1"/>
        <rFont val="Calibri"/>
        <family val="2"/>
        <scheme val="minor"/>
      </rPr>
      <t xml:space="preserve"> -</t>
    </r>
    <r>
      <rPr>
        <sz val="12"/>
        <color theme="1"/>
        <rFont val="Calibri"/>
        <family val="2"/>
        <scheme val="minor"/>
      </rPr>
      <t xml:space="preserve"> Toughness</t>
    </r>
  </si>
  <si>
    <r>
      <rPr>
        <b/>
        <sz val="12"/>
        <color theme="1"/>
        <rFont val="Calibri"/>
        <family val="2"/>
        <scheme val="minor"/>
      </rPr>
      <t>+</t>
    </r>
    <r>
      <rPr>
        <sz val="12"/>
        <color theme="1"/>
        <rFont val="Calibri"/>
        <family val="2"/>
        <scheme val="minor"/>
      </rPr>
      <t xml:space="preserve"> Agility, </t>
    </r>
    <r>
      <rPr>
        <b/>
        <sz val="12"/>
        <color theme="1"/>
        <rFont val="Calibri"/>
        <family val="2"/>
        <scheme val="minor"/>
      </rPr>
      <t>+</t>
    </r>
    <r>
      <rPr>
        <sz val="12"/>
        <color theme="1"/>
        <rFont val="Calibri"/>
        <family val="2"/>
        <scheme val="minor"/>
      </rPr>
      <t xml:space="preserve"> Perception,</t>
    </r>
    <r>
      <rPr>
        <b/>
        <sz val="12"/>
        <color theme="1"/>
        <rFont val="Calibri"/>
        <family val="2"/>
        <scheme val="minor"/>
      </rPr>
      <t xml:space="preserve"> -</t>
    </r>
    <r>
      <rPr>
        <sz val="12"/>
        <color theme="1"/>
        <rFont val="Calibri"/>
        <family val="2"/>
        <scheme val="minor"/>
      </rPr>
      <t xml:space="preserve"> Willpower</t>
    </r>
  </si>
  <si>
    <r>
      <rPr>
        <b/>
        <sz val="12"/>
        <color theme="1"/>
        <rFont val="Calibri"/>
        <family val="2"/>
        <scheme val="minor"/>
      </rPr>
      <t>+</t>
    </r>
    <r>
      <rPr>
        <sz val="12"/>
        <color theme="1"/>
        <rFont val="Calibri"/>
        <family val="2"/>
        <scheme val="minor"/>
      </rPr>
      <t xml:space="preserve"> Fellowship, </t>
    </r>
    <r>
      <rPr>
        <b/>
        <sz val="12"/>
        <color theme="1"/>
        <rFont val="Calibri"/>
        <family val="2"/>
        <scheme val="minor"/>
      </rPr>
      <t>+</t>
    </r>
    <r>
      <rPr>
        <sz val="12"/>
        <color theme="1"/>
        <rFont val="Calibri"/>
        <family val="2"/>
        <scheme val="minor"/>
      </rPr>
      <t xml:space="preserve"> Willpower,</t>
    </r>
    <r>
      <rPr>
        <b/>
        <sz val="12"/>
        <color theme="1"/>
        <rFont val="Calibri"/>
        <family val="2"/>
        <scheme val="minor"/>
      </rPr>
      <t xml:space="preserve"> -</t>
    </r>
    <r>
      <rPr>
        <sz val="12"/>
        <color theme="1"/>
        <rFont val="Calibri"/>
        <family val="2"/>
        <scheme val="minor"/>
      </rPr>
      <t xml:space="preserve"> Perception</t>
    </r>
  </si>
  <si>
    <r>
      <rPr>
        <b/>
        <sz val="12"/>
        <color theme="1"/>
        <rFont val="Calibri"/>
        <family val="2"/>
        <scheme val="minor"/>
      </rPr>
      <t>+</t>
    </r>
    <r>
      <rPr>
        <sz val="12"/>
        <color theme="1"/>
        <rFont val="Calibri"/>
        <family val="2"/>
        <scheme val="minor"/>
      </rPr>
      <t xml:space="preserve"> Intelligence, </t>
    </r>
    <r>
      <rPr>
        <b/>
        <sz val="12"/>
        <color theme="1"/>
        <rFont val="Calibri"/>
        <family val="2"/>
        <scheme val="minor"/>
      </rPr>
      <t>+</t>
    </r>
    <r>
      <rPr>
        <sz val="12"/>
        <color theme="1"/>
        <rFont val="Calibri"/>
        <family val="2"/>
        <scheme val="minor"/>
      </rPr>
      <t xml:space="preserve"> Willpower,</t>
    </r>
    <r>
      <rPr>
        <b/>
        <sz val="12"/>
        <color theme="1"/>
        <rFont val="Calibri"/>
        <family val="2"/>
        <scheme val="minor"/>
      </rPr>
      <t xml:space="preserve"> -</t>
    </r>
    <r>
      <rPr>
        <sz val="12"/>
        <color theme="1"/>
        <rFont val="Calibri"/>
        <family val="2"/>
        <scheme val="minor"/>
      </rPr>
      <t xml:space="preserve"> Strength</t>
    </r>
  </si>
  <si>
    <r>
      <rPr>
        <b/>
        <i/>
        <sz val="11"/>
        <color theme="1"/>
        <rFont val="Calibri"/>
        <family val="2"/>
        <scheme val="minor"/>
      </rPr>
      <t>Omnissiah’s Chosen:</t>
    </r>
    <r>
      <rPr>
        <sz val="11"/>
        <color theme="1"/>
        <rFont val="Calibri"/>
        <family val="2"/>
        <scheme val="minor"/>
      </rPr>
      <t xml:space="preserve"> A forge world character starts with either the Technical Knock </t>
    </r>
    <r>
      <rPr>
        <i/>
        <sz val="11"/>
        <color theme="1"/>
        <rFont val="Calibri"/>
        <family val="2"/>
        <scheme val="minor"/>
      </rPr>
      <t xml:space="preserve">or </t>
    </r>
    <r>
      <rPr>
        <sz val="11"/>
        <color theme="1"/>
        <rFont val="Calibri"/>
        <family val="2"/>
        <scheme val="minor"/>
      </rPr>
      <t>Weapon-Tech talent.</t>
    </r>
  </si>
  <si>
    <r>
      <rPr>
        <b/>
        <i/>
        <sz val="11"/>
        <color theme="1"/>
        <rFont val="Calibri"/>
        <family val="2"/>
        <scheme val="minor"/>
      </rPr>
      <t>Child of the Dark:</t>
    </r>
    <r>
      <rPr>
        <sz val="11"/>
        <color theme="1"/>
        <rFont val="Calibri"/>
        <family val="2"/>
        <scheme val="minor"/>
      </rPr>
      <t xml:space="preserve"> A voidborn character starts with the Strong Minded talent, and gains a +30 bonus to tests for moving in a zero gravity environment.</t>
    </r>
  </si>
  <si>
    <t>Intelligence</t>
  </si>
  <si>
    <t>7+1d5</t>
  </si>
  <si>
    <r>
      <rPr>
        <b/>
        <i/>
        <sz val="11"/>
        <color theme="1"/>
        <rFont val="Calibri"/>
        <family val="2"/>
        <scheme val="minor"/>
      </rPr>
      <t>Faith in the Creed:</t>
    </r>
    <r>
      <rPr>
        <sz val="11"/>
        <color theme="1"/>
        <rFont val="Calibri"/>
        <family val="2"/>
        <scheme val="minor"/>
      </rPr>
      <t xml:space="preserve"> Whenever a shrine world character spends a Fate point, he rolls 1d10. On a 1, the character’s total number of Fate points is not reduced.</t>
    </r>
  </si>
  <si>
    <t>3 (Emperor's Blessing 6+)</t>
  </si>
  <si>
    <r>
      <rPr>
        <b/>
        <i/>
        <sz val="11"/>
        <color theme="1"/>
        <rFont val="Calibri"/>
        <family val="2"/>
        <scheme val="minor"/>
      </rPr>
      <t xml:space="preserve">Teeming Masses: </t>
    </r>
    <r>
      <rPr>
        <sz val="11"/>
        <color theme="1"/>
        <rFont val="Calibri"/>
        <family val="2"/>
        <scheme val="minor"/>
      </rPr>
      <t>A hive world character ignores crowds for purposes of movement, treating them as open terrain. When in enclosed spaces, he also gains a +20 bonus to Navigate (Surface) tests.</t>
    </r>
  </si>
  <si>
    <t>8+1d5</t>
  </si>
  <si>
    <r>
      <rPr>
        <b/>
        <i/>
        <sz val="11"/>
        <color theme="1"/>
        <rFont val="Calibri"/>
        <family val="2"/>
        <scheme val="minor"/>
      </rPr>
      <t xml:space="preserve">Breeding Counts: </t>
    </r>
    <r>
      <rPr>
        <sz val="11"/>
        <color theme="1"/>
        <rFont val="Calibri"/>
        <family val="2"/>
        <scheme val="minor"/>
      </rPr>
      <t>Any time a highborn character would reduce his Influence, he reduces it by 1 less (to a minimum reduction of 1).</t>
    </r>
  </si>
  <si>
    <t>Fellowship</t>
  </si>
  <si>
    <t>3 (Emperor's Blessing 8+)</t>
  </si>
  <si>
    <t>4 (Emperor's Blessing 10+)</t>
  </si>
  <si>
    <t>2 (Emperor's Blessing 6+)</t>
  </si>
  <si>
    <r>
      <rPr>
        <b/>
        <i/>
        <sz val="11"/>
        <color theme="1"/>
        <rFont val="Calibri"/>
        <family val="2"/>
        <scheme val="minor"/>
      </rPr>
      <t>Survivor’s Paranoia:</t>
    </r>
    <r>
      <rPr>
        <sz val="11"/>
        <color theme="1"/>
        <rFont val="Calibri"/>
        <family val="2"/>
        <scheme val="minor"/>
      </rPr>
      <t xml:space="preserve"> While a death world character is Surprised, non-Surprised attackers do not gain the normal +30 bonus to their Weapon Skill and Ballistic Skill tests when targeting this character.</t>
    </r>
  </si>
  <si>
    <t>Fieldcraft</t>
  </si>
  <si>
    <t>2 (Emperor's Blessing 4+)</t>
  </si>
  <si>
    <t>Social</t>
  </si>
  <si>
    <r>
      <rPr>
        <b/>
        <i/>
        <sz val="11"/>
        <color theme="1"/>
        <rFont val="Calibri"/>
        <family val="2"/>
        <scheme val="minor"/>
      </rPr>
      <t>Serenity of the Green:</t>
    </r>
    <r>
      <rPr>
        <sz val="11"/>
        <color theme="1"/>
        <rFont val="Calibri"/>
        <family val="2"/>
        <scheme val="minor"/>
      </rPr>
      <t xml:space="preserve"> A garden world character halves the duration (rounded up) of any Shock or Mental Trauma result, and can remove Insanity points for 50xp per point rather than the normal 100xp.</t>
    </r>
  </si>
  <si>
    <r>
      <rPr>
        <b/>
        <sz val="12"/>
        <color theme="1"/>
        <rFont val="Calibri"/>
        <family val="2"/>
        <scheme val="minor"/>
      </rPr>
      <t>+</t>
    </r>
    <r>
      <rPr>
        <sz val="12"/>
        <color theme="1"/>
        <rFont val="Calibri"/>
        <family val="2"/>
        <scheme val="minor"/>
      </rPr>
      <t xml:space="preserve"> Fellowship, </t>
    </r>
    <r>
      <rPr>
        <b/>
        <sz val="12"/>
        <color theme="1"/>
        <rFont val="Calibri"/>
        <family val="2"/>
        <scheme val="minor"/>
      </rPr>
      <t>+</t>
    </r>
    <r>
      <rPr>
        <sz val="12"/>
        <color theme="1"/>
        <rFont val="Calibri"/>
        <family val="2"/>
        <scheme val="minor"/>
      </rPr>
      <t xml:space="preserve"> Agility,</t>
    </r>
    <r>
      <rPr>
        <b/>
        <sz val="12"/>
        <color theme="1"/>
        <rFont val="Calibri"/>
        <family val="2"/>
        <scheme val="minor"/>
      </rPr>
      <t xml:space="preserve"> -</t>
    </r>
    <r>
      <rPr>
        <sz val="12"/>
        <color theme="1"/>
        <rFont val="Calibri"/>
        <family val="2"/>
        <scheme val="minor"/>
      </rPr>
      <t xml:space="preserve"> Toughness</t>
    </r>
  </si>
  <si>
    <r>
      <rPr>
        <b/>
        <sz val="12"/>
        <color theme="1"/>
        <rFont val="Calibri"/>
        <family val="2"/>
        <scheme val="minor"/>
      </rPr>
      <t>+</t>
    </r>
    <r>
      <rPr>
        <sz val="12"/>
        <color theme="1"/>
        <rFont val="Calibri"/>
        <family val="2"/>
        <scheme val="minor"/>
      </rPr>
      <t xml:space="preserve"> Agility, </t>
    </r>
    <r>
      <rPr>
        <b/>
        <sz val="12"/>
        <color theme="1"/>
        <rFont val="Calibri"/>
        <family val="2"/>
        <scheme val="minor"/>
      </rPr>
      <t>+</t>
    </r>
    <r>
      <rPr>
        <sz val="12"/>
        <color theme="1"/>
        <rFont val="Calibri"/>
        <family val="2"/>
        <scheme val="minor"/>
      </rPr>
      <t xml:space="preserve"> Perception,</t>
    </r>
    <r>
      <rPr>
        <b/>
        <sz val="12"/>
        <color theme="1"/>
        <rFont val="Calibri"/>
        <family val="2"/>
        <scheme val="minor"/>
      </rPr>
      <t xml:space="preserve"> -</t>
    </r>
    <r>
      <rPr>
        <sz val="12"/>
        <color theme="1"/>
        <rFont val="Calibri"/>
        <family val="2"/>
        <scheme val="minor"/>
      </rPr>
      <t xml:space="preserve"> Fellowship</t>
    </r>
  </si>
  <si>
    <t>2 (Emperor's Blessing 5+)</t>
  </si>
  <si>
    <r>
      <rPr>
        <b/>
        <sz val="11"/>
        <color theme="1"/>
        <rFont val="Calibri"/>
        <family val="2"/>
        <scheme val="minor"/>
      </rPr>
      <t xml:space="preserve">Pursuit of Data: </t>
    </r>
    <r>
      <rPr>
        <sz val="11"/>
        <color theme="1"/>
        <rFont val="Calibri"/>
        <family val="2"/>
        <scheme val="minor"/>
      </rPr>
      <t>Whenever a research station character reaches Rank 2 (Trained) in a Scholastic Lore skill, he also gains Rank 1 (Known) in one related or identical Forbidden Lore skill specialisation of his choice.</t>
    </r>
  </si>
  <si>
    <t>Knowledge</t>
  </si>
  <si>
    <r>
      <rPr>
        <b/>
        <sz val="12"/>
        <color theme="1"/>
        <rFont val="Calibri"/>
        <family val="2"/>
        <scheme val="minor"/>
      </rPr>
      <t>+</t>
    </r>
    <r>
      <rPr>
        <sz val="12"/>
        <color theme="1"/>
        <rFont val="Calibri"/>
        <family val="2"/>
        <scheme val="minor"/>
      </rPr>
      <t xml:space="preserve"> Intelligence, </t>
    </r>
    <r>
      <rPr>
        <b/>
        <sz val="12"/>
        <color theme="1"/>
        <rFont val="Calibri"/>
        <family val="2"/>
        <scheme val="minor"/>
      </rPr>
      <t>+</t>
    </r>
    <r>
      <rPr>
        <sz val="12"/>
        <color theme="1"/>
        <rFont val="Calibri"/>
        <family val="2"/>
        <scheme val="minor"/>
      </rPr>
      <t xml:space="preserve"> Perception,</t>
    </r>
    <r>
      <rPr>
        <b/>
        <sz val="12"/>
        <color theme="1"/>
        <rFont val="Calibri"/>
        <family val="2"/>
        <scheme val="minor"/>
      </rPr>
      <t xml:space="preserve"> -</t>
    </r>
    <r>
      <rPr>
        <sz val="12"/>
        <color theme="1"/>
        <rFont val="Calibri"/>
        <family val="2"/>
        <scheme val="minor"/>
      </rPr>
      <t xml:space="preserve"> Fellowship</t>
    </r>
  </si>
  <si>
    <r>
      <rPr>
        <b/>
        <sz val="12"/>
        <color theme="1"/>
        <rFont val="Calibri"/>
        <family val="2"/>
        <scheme val="minor"/>
      </rPr>
      <t>+</t>
    </r>
    <r>
      <rPr>
        <sz val="12"/>
        <color theme="1"/>
        <rFont val="Calibri"/>
        <family val="2"/>
        <scheme val="minor"/>
      </rPr>
      <t xml:space="preserve"> Fellowship, </t>
    </r>
    <r>
      <rPr>
        <b/>
        <sz val="12"/>
        <color theme="1"/>
        <rFont val="Calibri"/>
        <family val="2"/>
        <scheme val="minor"/>
      </rPr>
      <t>+</t>
    </r>
    <r>
      <rPr>
        <sz val="12"/>
        <color theme="1"/>
        <rFont val="Calibri"/>
        <family val="2"/>
        <scheme val="minor"/>
      </rPr>
      <t xml:space="preserve"> Strength,</t>
    </r>
    <r>
      <rPr>
        <b/>
        <sz val="12"/>
        <color theme="1"/>
        <rFont val="Calibri"/>
        <family val="2"/>
        <scheme val="minor"/>
      </rPr>
      <t xml:space="preserve"> -</t>
    </r>
    <r>
      <rPr>
        <sz val="12"/>
        <color theme="1"/>
        <rFont val="Calibri"/>
        <family val="2"/>
        <scheme val="minor"/>
      </rPr>
      <t xml:space="preserve"> Agility</t>
    </r>
  </si>
  <si>
    <t>2 (Emperor's Blessing 7+)</t>
  </si>
  <si>
    <r>
      <rPr>
        <b/>
        <i/>
        <sz val="11"/>
        <color theme="1"/>
        <rFont val="Calibri"/>
        <family val="2"/>
        <scheme val="minor"/>
      </rPr>
      <t>Strength from the Land:</t>
    </r>
    <r>
      <rPr>
        <sz val="11"/>
        <color theme="1"/>
        <rFont val="Calibri"/>
        <family val="2"/>
        <scheme val="minor"/>
      </rPr>
      <t xml:space="preserve"> An agri-world character starts with the Brutal Charge (2) trait.</t>
    </r>
  </si>
  <si>
    <r>
      <rPr>
        <b/>
        <sz val="12"/>
        <color theme="1"/>
        <rFont val="Calibri"/>
        <family val="2"/>
        <scheme val="minor"/>
      </rPr>
      <t>+</t>
    </r>
    <r>
      <rPr>
        <sz val="12"/>
        <color theme="1"/>
        <rFont val="Calibri"/>
        <family val="2"/>
        <scheme val="minor"/>
      </rPr>
      <t xml:space="preserve"> Perception, </t>
    </r>
    <r>
      <rPr>
        <b/>
        <sz val="12"/>
        <color theme="1"/>
        <rFont val="Calibri"/>
        <family val="2"/>
        <scheme val="minor"/>
      </rPr>
      <t>+</t>
    </r>
    <r>
      <rPr>
        <sz val="12"/>
        <color theme="1"/>
        <rFont val="Calibri"/>
        <family val="2"/>
        <scheme val="minor"/>
      </rPr>
      <t xml:space="preserve"> Weapon Skill,</t>
    </r>
    <r>
      <rPr>
        <b/>
        <sz val="12"/>
        <color theme="1"/>
        <rFont val="Calibri"/>
        <family val="2"/>
        <scheme val="minor"/>
      </rPr>
      <t xml:space="preserve"> -</t>
    </r>
    <r>
      <rPr>
        <sz val="12"/>
        <color theme="1"/>
        <rFont val="Calibri"/>
        <family val="2"/>
        <scheme val="minor"/>
      </rPr>
      <t xml:space="preserve"> Intelligence</t>
    </r>
  </si>
  <si>
    <t>Weapon Skill</t>
  </si>
  <si>
    <r>
      <rPr>
        <b/>
        <i/>
        <sz val="11"/>
        <color theme="1"/>
        <rFont val="Calibri"/>
        <family val="2"/>
        <scheme val="minor"/>
      </rPr>
      <t>At Home in Armour:</t>
    </r>
    <r>
      <rPr>
        <sz val="11"/>
        <color theme="1"/>
        <rFont val="Calibri"/>
        <family val="2"/>
        <scheme val="minor"/>
      </rPr>
      <t xml:space="preserve"> A feudal world character ignores the maximum Agility value imposed by any armour he is wearing.</t>
    </r>
  </si>
  <si>
    <r>
      <rPr>
        <b/>
        <sz val="12"/>
        <color theme="1"/>
        <rFont val="Calibri"/>
        <family val="2"/>
        <scheme val="minor"/>
      </rPr>
      <t>+</t>
    </r>
    <r>
      <rPr>
        <sz val="12"/>
        <color theme="1"/>
        <rFont val="Calibri"/>
        <family val="2"/>
        <scheme val="minor"/>
      </rPr>
      <t xml:space="preserve"> Ballistic Skill, </t>
    </r>
    <r>
      <rPr>
        <b/>
        <sz val="12"/>
        <color theme="1"/>
        <rFont val="Calibri"/>
        <family val="2"/>
        <scheme val="minor"/>
      </rPr>
      <t>+</t>
    </r>
    <r>
      <rPr>
        <sz val="12"/>
        <color theme="1"/>
        <rFont val="Calibri"/>
        <family val="2"/>
        <scheme val="minor"/>
      </rPr>
      <t xml:space="preserve"> Perception,</t>
    </r>
    <r>
      <rPr>
        <b/>
        <sz val="12"/>
        <color theme="1"/>
        <rFont val="Calibri"/>
        <family val="2"/>
        <scheme val="minor"/>
      </rPr>
      <t xml:space="preserve"> - </t>
    </r>
    <r>
      <rPr>
        <sz val="12"/>
        <color theme="1"/>
        <rFont val="Calibri"/>
        <family val="2"/>
        <scheme val="minor"/>
      </rPr>
      <t>Fellowship</t>
    </r>
  </si>
  <si>
    <r>
      <rPr>
        <b/>
        <i/>
        <sz val="11"/>
        <color theme="1"/>
        <rFont val="Calibri"/>
        <family val="2"/>
        <scheme val="minor"/>
      </rPr>
      <t xml:space="preserve">Rely on None but Yourself: </t>
    </r>
    <r>
      <rPr>
        <sz val="11"/>
        <color theme="1"/>
        <rFont val="Calibri"/>
        <family val="2"/>
        <scheme val="minor"/>
      </rPr>
      <t>A frontier world character gains a +20 bonus to Tech-Use tests when applying personal weapon modiications, and a +10 bonus when repairing damaged items</t>
    </r>
  </si>
  <si>
    <t>Ballistic Skill</t>
  </si>
  <si>
    <t>3 (Emperor's Blessing 7+)</t>
  </si>
  <si>
    <r>
      <rPr>
        <b/>
        <sz val="12"/>
        <color theme="1"/>
        <rFont val="Calibri"/>
        <family val="2"/>
        <scheme val="minor"/>
      </rPr>
      <t>+</t>
    </r>
    <r>
      <rPr>
        <sz val="12"/>
        <color theme="1"/>
        <rFont val="Calibri"/>
        <family val="2"/>
        <scheme val="minor"/>
      </rPr>
      <t xml:space="preserve"> Willpower, </t>
    </r>
    <r>
      <rPr>
        <b/>
        <sz val="12"/>
        <color theme="1"/>
        <rFont val="Calibri"/>
        <family val="2"/>
        <scheme val="minor"/>
      </rPr>
      <t>+</t>
    </r>
    <r>
      <rPr>
        <sz val="12"/>
        <color theme="1"/>
        <rFont val="Calibri"/>
        <family val="2"/>
        <scheme val="minor"/>
      </rPr>
      <t xml:space="preserve"> Perception,</t>
    </r>
    <r>
      <rPr>
        <b/>
        <sz val="12"/>
        <color theme="1"/>
        <rFont val="Calibri"/>
        <family val="2"/>
        <scheme val="minor"/>
      </rPr>
      <t xml:space="preserve"> -</t>
    </r>
    <r>
      <rPr>
        <sz val="12"/>
        <color theme="1"/>
        <rFont val="Calibri"/>
        <family val="2"/>
        <scheme val="minor"/>
      </rPr>
      <t xml:space="preserve"> Fellowship</t>
    </r>
  </si>
  <si>
    <t>3 (Emperor's Blessing 4+)</t>
  </si>
  <si>
    <r>
      <rPr>
        <b/>
        <i/>
        <sz val="11"/>
        <color theme="1"/>
        <rFont val="Calibri"/>
        <family val="2"/>
        <scheme val="minor"/>
      </rPr>
      <t>Touched by the Warp:</t>
    </r>
    <r>
      <rPr>
        <sz val="11"/>
        <color theme="1"/>
        <rFont val="Calibri"/>
        <family val="2"/>
        <scheme val="minor"/>
      </rPr>
      <t xml:space="preserve"> A Daemon world native begins with one Rank in the Psyniscience skill and 1d10+5 Corruption points. Should he gain this skill again in a later step of character creation, he instead gains one additional Rank in the skill. Note that he cannot purchase more Ranks of this skill unless he acquires the Psyker aptitude.</t>
    </r>
  </si>
  <si>
    <t>Quarrantine World</t>
  </si>
  <si>
    <r>
      <rPr>
        <b/>
        <sz val="12"/>
        <color theme="1"/>
        <rFont val="Calibri"/>
        <family val="2"/>
        <scheme val="minor"/>
      </rPr>
      <t>+</t>
    </r>
    <r>
      <rPr>
        <sz val="12"/>
        <color theme="1"/>
        <rFont val="Calibri"/>
        <family val="2"/>
        <scheme val="minor"/>
      </rPr>
      <t xml:space="preserve"> Toughness, </t>
    </r>
    <r>
      <rPr>
        <b/>
        <sz val="12"/>
        <color theme="1"/>
        <rFont val="Calibri"/>
        <family val="2"/>
        <scheme val="minor"/>
      </rPr>
      <t>+</t>
    </r>
    <r>
      <rPr>
        <sz val="12"/>
        <color theme="1"/>
        <rFont val="Calibri"/>
        <family val="2"/>
        <scheme val="minor"/>
      </rPr>
      <t xml:space="preserve"> Perception,</t>
    </r>
    <r>
      <rPr>
        <b/>
        <sz val="12"/>
        <color theme="1"/>
        <rFont val="Calibri"/>
        <family val="2"/>
        <scheme val="minor"/>
      </rPr>
      <t xml:space="preserve"> -</t>
    </r>
    <r>
      <rPr>
        <sz val="12"/>
        <color theme="1"/>
        <rFont val="Calibri"/>
        <family val="2"/>
        <scheme val="minor"/>
      </rPr>
      <t xml:space="preserve"> Influence</t>
    </r>
  </si>
  <si>
    <r>
      <rPr>
        <b/>
        <i/>
        <sz val="11"/>
        <color theme="1"/>
        <rFont val="Calibri"/>
        <family val="2"/>
        <scheme val="minor"/>
      </rPr>
      <t xml:space="preserve">Finger on the Pulse: </t>
    </r>
    <r>
      <rPr>
        <sz val="11"/>
        <color theme="1"/>
        <rFont val="Calibri"/>
        <family val="2"/>
        <scheme val="minor"/>
      </rPr>
      <t>One survives a penal colony by instinctively knowing who is in charge and who is a threat. A penal colony character begins with one Rank in the Common Lore (Underworld) and Scrutiny skills, and starts with the Peer (Criminal Cartels) talent.</t>
    </r>
  </si>
  <si>
    <t>10+1d5</t>
  </si>
  <si>
    <r>
      <rPr>
        <b/>
        <i/>
        <sz val="11"/>
        <color theme="1"/>
        <rFont val="Calibri"/>
        <family val="2"/>
        <scheme val="minor"/>
      </rPr>
      <t xml:space="preserve">Secretive by Nature: </t>
    </r>
    <r>
      <rPr>
        <sz val="11"/>
        <color theme="1"/>
        <rFont val="Calibri"/>
        <family val="2"/>
        <scheme val="minor"/>
      </rPr>
      <t>Those who manage to leave a quarantine world learn how to keep secrets. Whenever the warband’s Subtlety would decrease, it decreases by 2 less (to a minimum reduction of 1).</t>
    </r>
  </si>
  <si>
    <t>3 (Emperor's Blessing 9+)</t>
  </si>
  <si>
    <r>
      <rPr>
        <b/>
        <sz val="12"/>
        <color theme="1"/>
        <rFont val="Calibri"/>
        <family val="2"/>
        <scheme val="minor"/>
      </rPr>
      <t>+</t>
    </r>
    <r>
      <rPr>
        <sz val="12"/>
        <color theme="1"/>
        <rFont val="Calibri"/>
        <family val="2"/>
        <scheme val="minor"/>
      </rPr>
      <t xml:space="preserve"> Ballistic Skill, </t>
    </r>
    <r>
      <rPr>
        <b/>
        <sz val="12"/>
        <color theme="1"/>
        <rFont val="Calibri"/>
        <family val="2"/>
        <scheme val="minor"/>
      </rPr>
      <t>+</t>
    </r>
    <r>
      <rPr>
        <sz val="12"/>
        <color theme="1"/>
        <rFont val="Calibri"/>
        <family val="2"/>
        <scheme val="minor"/>
      </rPr>
      <t xml:space="preserve"> Intelligence,</t>
    </r>
    <r>
      <rPr>
        <b/>
        <sz val="12"/>
        <color theme="1"/>
        <rFont val="Calibri"/>
        <family val="2"/>
        <scheme val="minor"/>
      </rPr>
      <t xml:space="preserve"> -</t>
    </r>
    <r>
      <rPr>
        <sz val="12"/>
        <color theme="1"/>
        <rFont val="Calibri"/>
        <family val="2"/>
        <scheme val="minor"/>
      </rPr>
      <t xml:space="preserve"> Strength</t>
    </r>
  </si>
  <si>
    <t>Dark Heresy Character Creation - Step 1, Home World</t>
  </si>
  <si>
    <t>Starting Skills</t>
  </si>
  <si>
    <t>Starting Talents</t>
  </si>
  <si>
    <t>Starting Equipment</t>
  </si>
  <si>
    <t>Background Bonus</t>
  </si>
  <si>
    <t>Background Aptitude</t>
  </si>
  <si>
    <t>Adeptus Administratum</t>
  </si>
  <si>
    <t>Adeptus Arbites</t>
  </si>
  <si>
    <t>Adeptus Astra Telepathica</t>
  </si>
  <si>
    <t>Adeptus Mechanicus</t>
  </si>
  <si>
    <t>Adeptus Ministorum</t>
  </si>
  <si>
    <t>Imperial Guard</t>
  </si>
  <si>
    <t>Outcast</t>
  </si>
  <si>
    <t>Adeptus Sororitas</t>
  </si>
  <si>
    <t>Mutant</t>
  </si>
  <si>
    <t>Heretek</t>
  </si>
  <si>
    <t>Imperial Navy</t>
  </si>
  <si>
    <t>Rogue Trader Fleet</t>
  </si>
  <si>
    <t>Exorcised</t>
  </si>
  <si>
    <r>
      <t xml:space="preserve">Commerce </t>
    </r>
    <r>
      <rPr>
        <i/>
        <sz val="12"/>
        <color theme="1"/>
        <rFont val="Calibri"/>
        <family val="2"/>
        <scheme val="minor"/>
      </rPr>
      <t xml:space="preserve">or </t>
    </r>
    <r>
      <rPr>
        <sz val="12"/>
        <color theme="1"/>
        <rFont val="Calibri"/>
        <family val="2"/>
        <scheme val="minor"/>
      </rPr>
      <t>Medicae, Common Lore (Adeptus Administratum), Linguistics (High Gothic), Logic, Scholastic Lore (Pick One)</t>
    </r>
  </si>
  <si>
    <t>Weapon Training (Las or Solid Projectile)</t>
  </si>
  <si>
    <t>Laspistol or stub automatic, Imperial robes, autoquill, chrono, dataslate, medi-kit</t>
  </si>
  <si>
    <r>
      <rPr>
        <b/>
        <i/>
        <sz val="11"/>
        <color theme="1"/>
        <rFont val="Calibri"/>
        <family val="2"/>
        <scheme val="minor"/>
      </rPr>
      <t>Master of Paperwork:</t>
    </r>
    <r>
      <rPr>
        <sz val="11"/>
        <color theme="1"/>
        <rFont val="Calibri"/>
        <family val="2"/>
        <scheme val="minor"/>
      </rPr>
      <t xml:space="preserve"> An Adeptus Administratum character counts the Availability of all items as one level more available (Very Rare items count as Rare, Average items count as Common, etc.).</t>
    </r>
  </si>
  <si>
    <r>
      <t xml:space="preserve">Awareness, Common Lore (Adeptus Arbites, Underworld), Inquiry </t>
    </r>
    <r>
      <rPr>
        <i/>
        <sz val="12"/>
        <color theme="1"/>
        <rFont val="Calibri"/>
        <family val="2"/>
        <scheme val="minor"/>
      </rPr>
      <t>or</t>
    </r>
    <r>
      <rPr>
        <sz val="12"/>
        <color theme="1"/>
        <rFont val="Calibri"/>
        <family val="2"/>
        <scheme val="minor"/>
      </rPr>
      <t xml:space="preserve"> Interrogation, Intimidate, Scrutiny</t>
    </r>
  </si>
  <si>
    <t>Weapon Training (Shock or Solid Projectile)</t>
  </si>
  <si>
    <r>
      <t xml:space="preserve">Shotgun </t>
    </r>
    <r>
      <rPr>
        <i/>
        <sz val="11"/>
        <color theme="1"/>
        <rFont val="Calibri"/>
        <family val="2"/>
        <scheme val="minor"/>
      </rPr>
      <t>or</t>
    </r>
    <r>
      <rPr>
        <sz val="11"/>
        <color theme="1"/>
        <rFont val="Calibri"/>
        <family val="2"/>
        <scheme val="minor"/>
      </rPr>
      <t xml:space="preserve"> shock maul, Enforcer light carapace armour </t>
    </r>
    <r>
      <rPr>
        <i/>
        <sz val="11"/>
        <color theme="1"/>
        <rFont val="Calibri"/>
        <family val="2"/>
        <scheme val="minor"/>
      </rPr>
      <t>or</t>
    </r>
    <r>
      <rPr>
        <sz val="11"/>
        <color theme="1"/>
        <rFont val="Calibri"/>
        <family val="2"/>
        <scheme val="minor"/>
      </rPr>
      <t xml:space="preserve"> carapace chestplate, 3 doses of stimm, manacles, 12 lho sticks</t>
    </r>
  </si>
  <si>
    <r>
      <rPr>
        <b/>
        <i/>
        <sz val="11"/>
        <color theme="1"/>
        <rFont val="Calibri"/>
        <family val="2"/>
        <scheme val="minor"/>
      </rPr>
      <t>The Face of the Law:</t>
    </r>
    <r>
      <rPr>
        <sz val="11"/>
        <color theme="1"/>
        <rFont val="Calibri"/>
        <family val="2"/>
        <scheme val="minor"/>
      </rPr>
      <t xml:space="preserve"> An Arbitrator can re-roll any Intimidation and Interrogation test, and can substitute his Willpower bonus for his degrees of success on these tests.</t>
    </r>
  </si>
  <si>
    <r>
      <t xml:space="preserve">Offence </t>
    </r>
    <r>
      <rPr>
        <i/>
        <sz val="11"/>
        <color theme="1"/>
        <rFont val="Calibri"/>
        <family val="2"/>
        <scheme val="minor"/>
      </rPr>
      <t>or</t>
    </r>
    <r>
      <rPr>
        <b/>
        <sz val="11"/>
        <color theme="1"/>
        <rFont val="Calibri"/>
        <family val="2"/>
        <scheme val="minor"/>
      </rPr>
      <t xml:space="preserve"> Defence</t>
    </r>
  </si>
  <si>
    <r>
      <rPr>
        <b/>
        <sz val="11"/>
        <color theme="1"/>
        <rFont val="Calibri"/>
        <family val="2"/>
        <scheme val="minor"/>
      </rPr>
      <t>Knowledge</t>
    </r>
    <r>
      <rPr>
        <sz val="11"/>
        <color theme="1"/>
        <rFont val="Calibri"/>
        <family val="2"/>
        <scheme val="minor"/>
      </rPr>
      <t xml:space="preserve"> </t>
    </r>
    <r>
      <rPr>
        <i/>
        <sz val="11"/>
        <color theme="1"/>
        <rFont val="Calibri"/>
        <family val="2"/>
        <scheme val="minor"/>
      </rPr>
      <t>or</t>
    </r>
    <r>
      <rPr>
        <sz val="11"/>
        <color theme="1"/>
        <rFont val="Calibri"/>
        <family val="2"/>
        <scheme val="minor"/>
      </rPr>
      <t xml:space="preserve"> </t>
    </r>
    <r>
      <rPr>
        <b/>
        <sz val="11"/>
        <color theme="1"/>
        <rFont val="Calibri"/>
        <family val="2"/>
        <scheme val="minor"/>
      </rPr>
      <t>Social</t>
    </r>
  </si>
  <si>
    <r>
      <t xml:space="preserve">Awareness, Common Lore (Adeptus Astra Telepathica), Deceive or Interrogation, Forbidden Lore (the Warp), Psyniscience </t>
    </r>
    <r>
      <rPr>
        <i/>
        <sz val="12"/>
        <color theme="1"/>
        <rFont val="Calibri"/>
        <family val="2"/>
        <scheme val="minor"/>
      </rPr>
      <t>or</t>
    </r>
    <r>
      <rPr>
        <sz val="12"/>
        <color theme="1"/>
        <rFont val="Calibri"/>
        <family val="2"/>
        <scheme val="minor"/>
      </rPr>
      <t xml:space="preserve"> Scrutiny</t>
    </r>
  </si>
  <si>
    <t>Weapon Training (Las, Low-Tech)</t>
  </si>
  <si>
    <t>Laspistol, staff or whip, light flak cloak or flak vest, micro-bead or psy focus</t>
  </si>
  <si>
    <r>
      <rPr>
        <b/>
        <i/>
        <sz val="11"/>
        <color theme="1"/>
        <rFont val="Calibri"/>
        <family val="2"/>
        <scheme val="minor"/>
      </rPr>
      <t xml:space="preserve">The Constant Threat: </t>
    </r>
    <r>
      <rPr>
        <sz val="11"/>
        <color theme="1"/>
        <rFont val="Calibri"/>
        <family val="2"/>
        <scheme val="minor"/>
      </rPr>
      <t xml:space="preserve">When the character or an ally within 10 metres triggers a Psychic Phenomena, the Adeptus Astra Telepathica character can increase or decrease the result by amount equal to his Willpower bonus. </t>
    </r>
    <r>
      <rPr>
        <b/>
        <i/>
        <sz val="11"/>
        <color theme="1"/>
        <rFont val="Calibri"/>
        <family val="2"/>
        <scheme val="minor"/>
      </rPr>
      <t>Tested on Terra:</t>
    </r>
    <r>
      <rPr>
        <sz val="11"/>
        <color theme="1"/>
        <rFont val="Calibri"/>
        <family val="2"/>
        <scheme val="minor"/>
      </rPr>
      <t xml:space="preserve"> If the character takes the Psyker elite advance during character creation, he also gains the Sanctioned trait.</t>
    </r>
  </si>
  <si>
    <r>
      <rPr>
        <b/>
        <sz val="11"/>
        <color theme="1"/>
        <rFont val="Calibri"/>
        <family val="2"/>
        <scheme val="minor"/>
      </rPr>
      <t xml:space="preserve">Defence </t>
    </r>
    <r>
      <rPr>
        <i/>
        <sz val="11"/>
        <color theme="1"/>
        <rFont val="Calibri"/>
        <family val="2"/>
        <scheme val="minor"/>
      </rPr>
      <t>or</t>
    </r>
    <r>
      <rPr>
        <b/>
        <sz val="11"/>
        <color theme="1"/>
        <rFont val="Calibri"/>
        <family val="2"/>
        <scheme val="minor"/>
      </rPr>
      <t xml:space="preserve"> Psyker</t>
    </r>
  </si>
  <si>
    <t>Awareness or Operate (Pick One), Common Lore (Adeptus Mechanicus), Logic, Security, Tech-Use</t>
  </si>
  <si>
    <t>Weapon Training (Solid Projectile)</t>
  </si>
  <si>
    <t>Mechadendrite Use (Utility), Weapon Training (Solid Projectile)</t>
  </si>
  <si>
    <t>Autogun or hand cannon, monotask servo-skull (utility) or optical mechadendrite, Imperial robes, 2 vials of sacred unguents</t>
  </si>
  <si>
    <r>
      <rPr>
        <b/>
        <i/>
        <sz val="11"/>
        <color theme="1"/>
        <rFont val="Calibri"/>
        <family val="2"/>
        <scheme val="minor"/>
      </rPr>
      <t xml:space="preserve">Replace the Weak Flesh: </t>
    </r>
    <r>
      <rPr>
        <sz val="11"/>
        <color theme="1"/>
        <rFont val="Calibri"/>
        <family val="2"/>
        <scheme val="minor"/>
      </rPr>
      <t xml:space="preserve">An Adeptus Mechanicus character counts the Availability of all cybernetics as two levels more available (Rare items count as Average, Very Rare items count as Scarce, etc.). </t>
    </r>
    <r>
      <rPr>
        <b/>
        <i/>
        <sz val="11"/>
        <color theme="1"/>
        <rFont val="Calibri"/>
        <family val="2"/>
        <scheme val="minor"/>
      </rPr>
      <t xml:space="preserve">Starting Trait: </t>
    </r>
    <r>
      <rPr>
        <sz val="11"/>
        <color theme="1"/>
        <rFont val="Calibri"/>
        <family val="2"/>
        <scheme val="minor"/>
      </rPr>
      <t>Mechnicus Implants</t>
    </r>
  </si>
  <si>
    <r>
      <rPr>
        <b/>
        <sz val="11"/>
        <color theme="1"/>
        <rFont val="Calibri"/>
        <family val="2"/>
        <scheme val="minor"/>
      </rPr>
      <t xml:space="preserve">Knowledge </t>
    </r>
    <r>
      <rPr>
        <i/>
        <sz val="11"/>
        <color theme="1"/>
        <rFont val="Calibri"/>
        <family val="2"/>
        <scheme val="minor"/>
      </rPr>
      <t>or</t>
    </r>
    <r>
      <rPr>
        <b/>
        <sz val="11"/>
        <color theme="1"/>
        <rFont val="Calibri"/>
        <family val="2"/>
        <scheme val="minor"/>
      </rPr>
      <t xml:space="preserve"> Tech</t>
    </r>
  </si>
  <si>
    <t>Charm, Command, Common Lore (Adeptus Ministorum), Inquiry or Scrutiny, Linguistics (High Gothic)</t>
  </si>
  <si>
    <t>Weapon Training (Flame) or Weapon Training (Low-Tech, Solid Projectile)</t>
  </si>
  <si>
    <t>Hand flamer (or warhammer and stub revolver), Imperial robes or flak vest, backpack, glow-globe, monotask servo-skull (laud hailer)</t>
  </si>
  <si>
    <r>
      <rPr>
        <b/>
        <i/>
        <sz val="11"/>
        <color theme="1"/>
        <rFont val="Calibri"/>
        <family val="2"/>
        <scheme val="minor"/>
      </rPr>
      <t xml:space="preserve">Faith is All: </t>
    </r>
    <r>
      <rPr>
        <sz val="11"/>
        <color theme="1"/>
        <rFont val="Calibri"/>
        <family val="2"/>
        <scheme val="minor"/>
      </rPr>
      <t>When spending a Fate point to gain a +10 bonus to any one test, an Adeptus Ministorum character gains a +20 bonus instead.</t>
    </r>
  </si>
  <si>
    <r>
      <rPr>
        <b/>
        <sz val="11"/>
        <color theme="1"/>
        <rFont val="Calibri"/>
        <family val="2"/>
        <scheme val="minor"/>
      </rPr>
      <t xml:space="preserve">Leadership </t>
    </r>
    <r>
      <rPr>
        <i/>
        <sz val="11"/>
        <color theme="1"/>
        <rFont val="Calibri"/>
        <family val="2"/>
        <scheme val="minor"/>
      </rPr>
      <t>or</t>
    </r>
    <r>
      <rPr>
        <b/>
        <sz val="11"/>
        <color theme="1"/>
        <rFont val="Calibri"/>
        <family val="2"/>
        <scheme val="minor"/>
      </rPr>
      <t xml:space="preserve"> Social</t>
    </r>
  </si>
  <si>
    <t>Athletics, Command, Common Lore (Imperial Guard), Medicae or Operate (Surface), Navigate (Surface)</t>
  </si>
  <si>
    <t>Lasgun (or laspistol and sword), combat vest, Imperial Guard flak armour, grapnel and line, 12 lho sticks, magnoculars</t>
  </si>
  <si>
    <r>
      <rPr>
        <b/>
        <i/>
        <sz val="11"/>
        <color theme="1"/>
        <rFont val="Calibri"/>
        <family val="2"/>
        <scheme val="minor"/>
      </rPr>
      <t xml:space="preserve">Hammer of the Emperor: </t>
    </r>
    <r>
      <rPr>
        <sz val="11"/>
        <color theme="1"/>
        <rFont val="Calibri"/>
        <family val="2"/>
        <scheme val="minor"/>
      </rPr>
      <t>When attacking a target that an ally attacked since the end of the Guardsman’s last turn, the Guardsman can re-roll any results of 1 or 2 on damage rolls.</t>
    </r>
  </si>
  <si>
    <r>
      <rPr>
        <b/>
        <sz val="11"/>
        <color theme="1"/>
        <rFont val="Calibri"/>
        <family val="2"/>
        <scheme val="minor"/>
      </rPr>
      <t xml:space="preserve">Fieldcraft </t>
    </r>
    <r>
      <rPr>
        <i/>
        <sz val="11"/>
        <color theme="1"/>
        <rFont val="Calibri"/>
        <family val="2"/>
        <scheme val="minor"/>
      </rPr>
      <t xml:space="preserve">or </t>
    </r>
    <r>
      <rPr>
        <b/>
        <sz val="11"/>
        <color theme="1"/>
        <rFont val="Calibri"/>
        <family val="2"/>
        <scheme val="minor"/>
      </rPr>
      <t>Leadership</t>
    </r>
  </si>
  <si>
    <t>Acrobatics or Sleight of Hand, Common Lore (Underworld), Deceive, Dodge, Stealth</t>
  </si>
  <si>
    <t>Weapon Training (Chain, and Las or Solid Projectile)</t>
  </si>
  <si>
    <t>Autopistol or laspistol, chainsword, armoured bodyglove or flak vest, injector, 2 doses of obscura or slaught</t>
  </si>
  <si>
    <r>
      <rPr>
        <b/>
        <i/>
        <sz val="11"/>
        <color theme="1"/>
        <rFont val="Calibri"/>
        <family val="2"/>
        <scheme val="minor"/>
      </rPr>
      <t xml:space="preserve">Never Quit: </t>
    </r>
    <r>
      <rPr>
        <sz val="11"/>
        <color theme="1"/>
        <rFont val="Calibri"/>
        <family val="2"/>
        <scheme val="minor"/>
      </rPr>
      <t>An Outcast character counts his Toughness bonus as two higher for purposes of determining Fatigue.</t>
    </r>
  </si>
  <si>
    <r>
      <rPr>
        <b/>
        <sz val="11"/>
        <color theme="1"/>
        <rFont val="Calibri"/>
        <family val="2"/>
        <scheme val="minor"/>
      </rPr>
      <t xml:space="preserve">Fieldcraft </t>
    </r>
    <r>
      <rPr>
        <i/>
        <sz val="11"/>
        <color theme="1"/>
        <rFont val="Calibri"/>
        <family val="2"/>
        <scheme val="minor"/>
      </rPr>
      <t>or</t>
    </r>
    <r>
      <rPr>
        <b/>
        <sz val="11"/>
        <color theme="1"/>
        <rFont val="Calibri"/>
        <family val="2"/>
        <scheme val="minor"/>
      </rPr>
      <t xml:space="preserve"> Social</t>
    </r>
  </si>
  <si>
    <t>Awareness, Deceive or Inquiry, Dodge, Forbidden Lore (Daemonology), Intimidate or Scrutiny</t>
  </si>
  <si>
    <t>Hatred (Daemons), Weapon Training (Solid Projectile, Chain)</t>
  </si>
  <si>
    <t>Autopistol or stub revolver, shotgun, chainblade, Imperial robes, 3 doses of obscura or tranq, disguise kit or excruciator kit, rebreather, stablight or glow-globe</t>
  </si>
  <si>
    <r>
      <rPr>
        <b/>
        <i/>
        <sz val="11"/>
        <color theme="1"/>
        <rFont val="Calibri"/>
        <family val="2"/>
        <scheme val="minor"/>
      </rPr>
      <t>Touched by a Daemon:</t>
    </r>
    <r>
      <rPr>
        <sz val="11"/>
        <color theme="1"/>
        <rFont val="Calibri"/>
        <family val="2"/>
        <scheme val="minor"/>
      </rPr>
      <t xml:space="preserve"> An Exorcised character counts hisInsanity bonus as 2 higher for purposes of avoiding Fear tests. Additionally, he can never again become possessed by the same Daemon that once possessed him. An Exorcised character also starts with one Malignancy.</t>
    </r>
  </si>
  <si>
    <r>
      <rPr>
        <b/>
        <sz val="11"/>
        <color theme="1"/>
        <rFont val="Calibri"/>
        <family val="2"/>
        <scheme val="minor"/>
      </rPr>
      <t xml:space="preserve">Defence </t>
    </r>
    <r>
      <rPr>
        <i/>
        <sz val="11"/>
        <color theme="1"/>
        <rFont val="Calibri"/>
        <family val="2"/>
        <scheme val="minor"/>
      </rPr>
      <t>or</t>
    </r>
    <r>
      <rPr>
        <b/>
        <sz val="11"/>
        <color theme="1"/>
        <rFont val="Calibri"/>
        <family val="2"/>
        <scheme val="minor"/>
      </rPr>
      <t xml:space="preserve"> Knowledge</t>
    </r>
  </si>
  <si>
    <t>Athletics, Charm or Intimidate, Common Lore (Adepta Sororitas), Linguistics (High Gothic), Medicae or Parry</t>
  </si>
  <si>
    <t>Weapon Training (Flame or Las, Chain)</t>
  </si>
  <si>
    <r>
      <rPr>
        <b/>
        <i/>
        <sz val="11"/>
        <color theme="1"/>
        <rFont val="Calibri"/>
        <family val="2"/>
        <scheme val="minor"/>
      </rPr>
      <t xml:space="preserve">Incorruptible Devotion: </t>
    </r>
    <r>
      <rPr>
        <sz val="11"/>
        <color theme="1"/>
        <rFont val="Calibri"/>
        <family val="2"/>
        <scheme val="minor"/>
      </rPr>
      <t>Whenever an Adepta Sororitas character would gain 1 or more Corruption Points, she gains that many Insanity Points minus 1 (to a minimum of 0) instead.</t>
    </r>
  </si>
  <si>
    <t>Acrobatics or Athletics, Awareness, Deceive or Intimidate, Forbidden Lore (Mutants), Survival</t>
  </si>
  <si>
    <t>Weapon Training (Low-Tech, Solid Projectile)</t>
  </si>
  <si>
    <t>Shotgun (or stub revolver and great weapon), grapnel and line, heavy leathers, combat vest, 2 doses of stimm</t>
  </si>
  <si>
    <t>Hand flamer or laspistol, chainblade, armoured bodyglove, chrono, dataslate, stablight, micro-bead</t>
  </si>
  <si>
    <r>
      <rPr>
        <b/>
        <sz val="11"/>
        <color theme="1"/>
        <rFont val="Calibri"/>
        <family val="2"/>
        <scheme val="minor"/>
      </rPr>
      <t xml:space="preserve">Offence </t>
    </r>
    <r>
      <rPr>
        <i/>
        <sz val="11"/>
        <color theme="1"/>
        <rFont val="Calibri"/>
        <family val="2"/>
        <scheme val="minor"/>
      </rPr>
      <t>or</t>
    </r>
    <r>
      <rPr>
        <b/>
        <sz val="11"/>
        <color theme="1"/>
        <rFont val="Calibri"/>
        <family val="2"/>
        <scheme val="minor"/>
      </rPr>
      <t xml:space="preserve"> Social</t>
    </r>
  </si>
  <si>
    <r>
      <rPr>
        <b/>
        <sz val="11"/>
        <color theme="1"/>
        <rFont val="Calibri"/>
        <family val="2"/>
        <scheme val="minor"/>
      </rPr>
      <t xml:space="preserve">Fieldcraft </t>
    </r>
    <r>
      <rPr>
        <i/>
        <sz val="11"/>
        <color theme="1"/>
        <rFont val="Calibri"/>
        <family val="2"/>
        <scheme val="minor"/>
      </rPr>
      <t>or</t>
    </r>
    <r>
      <rPr>
        <b/>
        <sz val="11"/>
        <color theme="1"/>
        <rFont val="Calibri"/>
        <family val="2"/>
        <scheme val="minor"/>
      </rPr>
      <t xml:space="preserve"> Offence</t>
    </r>
  </si>
  <si>
    <r>
      <rPr>
        <b/>
        <i/>
        <sz val="11"/>
        <color theme="1"/>
        <rFont val="Calibri"/>
        <family val="2"/>
        <scheme val="minor"/>
      </rPr>
      <t>Twisted Flesh:</t>
    </r>
    <r>
      <rPr>
        <sz val="11"/>
        <color theme="1"/>
        <rFont val="Calibri"/>
        <family val="2"/>
        <scheme val="minor"/>
      </rPr>
      <t xml:space="preserve"> A Mutant character can always choose to fail any test associated with resisting malignancy or mutation. Whenever he would gain a malignancy, he may gain a mutation instead. </t>
    </r>
    <r>
      <rPr>
        <b/>
        <i/>
        <sz val="11"/>
        <color theme="1"/>
        <rFont val="Calibri"/>
        <family val="2"/>
        <scheme val="minor"/>
      </rPr>
      <t>Mutant Acolyte - Hover for more information</t>
    </r>
  </si>
  <si>
    <t>Charm or Scrutiny, Commerce, Common Lore (Rogue Traders), Linguistics (pick one alien language), Operate (Surface or Aeronautica)</t>
  </si>
  <si>
    <t>Weapon Training (Las or Solid Projectile, Shock)</t>
  </si>
  <si>
    <t>Laspistol or autopistol (fitted with Compact weapon upgrade), shock maul, mesh cloak or carapace chestplate, auspex, chrono</t>
  </si>
  <si>
    <r>
      <rPr>
        <b/>
        <i/>
        <sz val="11"/>
        <color theme="1"/>
        <rFont val="Calibri"/>
        <family val="2"/>
        <scheme val="minor"/>
      </rPr>
      <t xml:space="preserve">Inured to the Xenos: </t>
    </r>
    <r>
      <rPr>
        <sz val="11"/>
        <color theme="1"/>
        <rFont val="Calibri"/>
        <family val="2"/>
        <scheme val="minor"/>
      </rPr>
      <t>A character from a Rogue Trader Fleet gains a +10 bonus to Fear tests caused by aliens and a +20 bonus to Interaction skill tests with alien characters</t>
    </r>
  </si>
  <si>
    <r>
      <rPr>
        <b/>
        <sz val="11"/>
        <color theme="1"/>
        <rFont val="Calibri"/>
        <family val="2"/>
        <scheme val="minor"/>
      </rPr>
      <t xml:space="preserve">Finesse </t>
    </r>
    <r>
      <rPr>
        <i/>
        <sz val="11"/>
        <color theme="1"/>
        <rFont val="Calibri"/>
        <family val="2"/>
        <scheme val="minor"/>
      </rPr>
      <t>or</t>
    </r>
    <r>
      <rPr>
        <b/>
        <sz val="11"/>
        <color theme="1"/>
        <rFont val="Calibri"/>
        <family val="2"/>
        <scheme val="minor"/>
      </rPr>
      <t xml:space="preserve"> Social</t>
    </r>
  </si>
  <si>
    <t>Athletics, Command or Intimidate, Common Lore (Imperial Navy), Navigate (Stellar), Operate (Aeronautica or Voidship)</t>
  </si>
  <si>
    <t>Weapon Training (Chain or Shock, Solid Projectile)</t>
  </si>
  <si>
    <t>Combat shotgun or hand cannon, chainsword or shock whip, flak coat, rebreather, micro-bead</t>
  </si>
  <si>
    <r>
      <rPr>
        <b/>
        <i/>
        <sz val="11"/>
        <color theme="1"/>
        <rFont val="Calibri"/>
        <family val="2"/>
        <scheme val="minor"/>
      </rPr>
      <t>Close Quarters Discipline:</t>
    </r>
    <r>
      <rPr>
        <sz val="11"/>
        <color theme="1"/>
        <rFont val="Calibri"/>
        <family val="2"/>
        <scheme val="minor"/>
      </rPr>
      <t xml:space="preserve"> An Imperial Navy character scores one additional degree of success on successful Ballistic Skill tests he makes against targets at Point-Blank range, at Short range, and with whom he is engaged in melee.</t>
    </r>
  </si>
  <si>
    <r>
      <rPr>
        <b/>
        <sz val="11"/>
        <color theme="1"/>
        <rFont val="Calibri"/>
        <family val="2"/>
        <scheme val="minor"/>
      </rPr>
      <t xml:space="preserve">Offence </t>
    </r>
    <r>
      <rPr>
        <i/>
        <sz val="11"/>
        <color theme="1"/>
        <rFont val="Calibri"/>
        <family val="2"/>
        <scheme val="minor"/>
      </rPr>
      <t>or</t>
    </r>
    <r>
      <rPr>
        <b/>
        <sz val="11"/>
        <color theme="1"/>
        <rFont val="Calibri"/>
        <family val="2"/>
        <scheme val="minor"/>
      </rPr>
      <t xml:space="preserve"> Tech</t>
    </r>
  </si>
  <si>
    <t>Deceive or Inquiry, Forbidden Lore (pick one), Medicae or Security, Tech-Use, Trade (pick one)</t>
  </si>
  <si>
    <t>Stub revolver with 2 extra clips of Expander bullets or Man-Stopper rounds, 1 web grenade, combi-tool, flak cloak, filtration plugs, 1 dose of de-tox, dataslate, stablight</t>
  </si>
  <si>
    <r>
      <rPr>
        <b/>
        <i/>
        <sz val="11"/>
        <color theme="1"/>
        <rFont val="Calibri"/>
        <family val="2"/>
        <scheme val="minor"/>
      </rPr>
      <t xml:space="preserve">Master of Hidden Lores: </t>
    </r>
    <r>
      <rPr>
        <sz val="11"/>
        <color theme="1"/>
        <rFont val="Calibri"/>
        <family val="2"/>
        <scheme val="minor"/>
      </rPr>
      <t xml:space="preserve">When a Heretek makes a Tech-Use test to comprehend, use, repair, or modify an unfamiliar device, he gains a +20 bonus if he has one or more relevant Forbidden Lore skill specialisations at Rank 1 (Known) or higher. </t>
    </r>
    <r>
      <rPr>
        <b/>
        <i/>
        <sz val="11"/>
        <color theme="1"/>
        <rFont val="Calibri"/>
        <family val="2"/>
        <scheme val="minor"/>
      </rPr>
      <t xml:space="preserve">Starting Trait: </t>
    </r>
    <r>
      <rPr>
        <sz val="11"/>
        <color theme="1"/>
        <rFont val="Calibri"/>
        <family val="2"/>
        <scheme val="minor"/>
      </rPr>
      <t>Mechnicus Implants</t>
    </r>
  </si>
  <si>
    <r>
      <t xml:space="preserve">Finesse </t>
    </r>
    <r>
      <rPr>
        <i/>
        <sz val="11"/>
        <color theme="1"/>
        <rFont val="Calibri"/>
        <family val="2"/>
        <scheme val="minor"/>
      </rPr>
      <t>or</t>
    </r>
    <r>
      <rPr>
        <b/>
        <sz val="11"/>
        <color theme="1"/>
        <rFont val="Calibri"/>
        <family val="2"/>
        <scheme val="minor"/>
      </rPr>
      <t xml:space="preserve"> Tech</t>
    </r>
  </si>
  <si>
    <t>Ace</t>
  </si>
  <si>
    <t>Assassin</t>
  </si>
  <si>
    <t>Chiurgeon</t>
  </si>
  <si>
    <t>Desperado</t>
  </si>
  <si>
    <t>Hierophant</t>
  </si>
  <si>
    <t>Sage</t>
  </si>
  <si>
    <t>Seeker</t>
  </si>
  <si>
    <t>Warrior</t>
  </si>
  <si>
    <t>Fanatic</t>
  </si>
  <si>
    <t>Penitent</t>
  </si>
  <si>
    <t>Crusader</t>
  </si>
  <si>
    <t>Role Talent</t>
  </si>
  <si>
    <t>Role Bonus</t>
  </si>
  <si>
    <t>Mystic</t>
  </si>
  <si>
    <t>Ballistic Skill, Defence, Offence, Strength, Weapon Skill</t>
  </si>
  <si>
    <r>
      <rPr>
        <b/>
        <i/>
        <sz val="11"/>
        <color theme="1"/>
        <rFont val="Calibri"/>
        <family val="2"/>
        <scheme val="minor"/>
      </rPr>
      <t>Expert at Violence:</t>
    </r>
    <r>
      <rPr>
        <sz val="11"/>
        <color theme="1"/>
        <rFont val="Calibri"/>
        <family val="2"/>
        <scheme val="minor"/>
      </rPr>
      <t xml:space="preserve"> In addition to the normal uses of Fate points (see page 293), after making a successful attack test, but before determining hits, a Warrior character may spend a Fate point to substitute his Weapon Skill (for melee) or Ballistic Skill (for ranged) bonus for the degrees of success scored on the attack test.</t>
    </r>
  </si>
  <si>
    <r>
      <rPr>
        <b/>
        <sz val="11"/>
        <color theme="1"/>
        <rFont val="Calibri"/>
        <family val="2"/>
        <scheme val="minor"/>
      </rPr>
      <t xml:space="preserve">Iron Jaw </t>
    </r>
    <r>
      <rPr>
        <i/>
        <sz val="11"/>
        <color theme="1"/>
        <rFont val="Calibri"/>
        <family val="2"/>
        <scheme val="minor"/>
      </rPr>
      <t>or</t>
    </r>
    <r>
      <rPr>
        <b/>
        <sz val="11"/>
        <color theme="1"/>
        <rFont val="Calibri"/>
        <family val="2"/>
        <scheme val="minor"/>
      </rPr>
      <t xml:space="preserve"> Rapid Reload</t>
    </r>
  </si>
  <si>
    <t>Fellowship, Intelligence, Perception, Social, Tech</t>
  </si>
  <si>
    <r>
      <rPr>
        <b/>
        <sz val="11"/>
        <color theme="1"/>
        <rFont val="Calibri"/>
        <family val="2"/>
        <scheme val="minor"/>
      </rPr>
      <t xml:space="preserve">Keen, Intuition </t>
    </r>
    <r>
      <rPr>
        <i/>
        <sz val="11"/>
        <color theme="1"/>
        <rFont val="Calibri"/>
        <family val="2"/>
        <scheme val="minor"/>
      </rPr>
      <t>or</t>
    </r>
    <r>
      <rPr>
        <b/>
        <sz val="11"/>
        <color theme="1"/>
        <rFont val="Calibri"/>
        <family val="2"/>
        <scheme val="minor"/>
      </rPr>
      <t xml:space="preserve"> Disarm</t>
    </r>
  </si>
  <si>
    <r>
      <rPr>
        <b/>
        <i/>
        <sz val="11"/>
        <color theme="1"/>
        <rFont val="Calibri"/>
        <family val="2"/>
        <scheme val="minor"/>
      </rPr>
      <t>Nothing Escapes My Sight:</t>
    </r>
    <r>
      <rPr>
        <sz val="11"/>
        <color theme="1"/>
        <rFont val="Calibri"/>
        <family val="2"/>
        <scheme val="minor"/>
      </rPr>
      <t xml:space="preserve"> In addition to the normal uses of Fate points (see page 293), a Seeker character may spend a Fate point to automatically succeed at an Awareness or Inquiry skill test with a number of degrees of success equal to his Perception bonus.</t>
    </r>
  </si>
  <si>
    <t>Agility, Ballistic Skill or Weapon Skill, Fieldcraft, Finesse, Perception</t>
  </si>
  <si>
    <r>
      <rPr>
        <b/>
        <sz val="11"/>
        <color theme="1"/>
        <rFont val="Calibri"/>
        <family val="2"/>
        <scheme val="minor"/>
      </rPr>
      <t xml:space="preserve">Jaded </t>
    </r>
    <r>
      <rPr>
        <i/>
        <sz val="11"/>
        <color theme="1"/>
        <rFont val="Calibri"/>
        <family val="2"/>
        <scheme val="minor"/>
      </rPr>
      <t>or</t>
    </r>
    <r>
      <rPr>
        <b/>
        <sz val="11"/>
        <color theme="1"/>
        <rFont val="Calibri"/>
        <family val="2"/>
        <scheme val="minor"/>
      </rPr>
      <t xml:space="preserve"> Leap Up</t>
    </r>
  </si>
  <si>
    <r>
      <rPr>
        <b/>
        <i/>
        <sz val="11"/>
        <color theme="1"/>
        <rFont val="Calibri"/>
        <family val="2"/>
        <scheme val="minor"/>
      </rPr>
      <t xml:space="preserve">Sure Kill: </t>
    </r>
    <r>
      <rPr>
        <sz val="11"/>
        <color theme="1"/>
        <rFont val="Calibri"/>
        <family val="2"/>
        <scheme val="minor"/>
      </rPr>
      <t>In addition to the normal uses of Fate points (see page 293), when an Assassin successfully hits with an attack, he may spend a Fate point to inflict additional damage equal to his degrees of success on the attack roll on the first hit the attack inflicts.</t>
    </r>
  </si>
  <si>
    <t>Fieldcraft, Intelligence, Knowledge, Strength, Toughness</t>
  </si>
  <si>
    <r>
      <t xml:space="preserve">Resistance (Pick One) </t>
    </r>
    <r>
      <rPr>
        <i/>
        <sz val="11"/>
        <color theme="1"/>
        <rFont val="Calibri"/>
        <family val="2"/>
        <scheme val="minor"/>
      </rPr>
      <t>or</t>
    </r>
    <r>
      <rPr>
        <b/>
        <sz val="11"/>
        <color theme="1"/>
        <rFont val="Calibri"/>
        <family val="2"/>
        <scheme val="minor"/>
      </rPr>
      <t xml:space="preserve"> Takedown</t>
    </r>
  </si>
  <si>
    <r>
      <rPr>
        <b/>
        <i/>
        <sz val="11"/>
        <color theme="1"/>
        <rFont val="Calibri"/>
        <family val="2"/>
        <scheme val="minor"/>
      </rPr>
      <t>Dedicated Healer:</t>
    </r>
    <r>
      <rPr>
        <sz val="11"/>
        <color theme="1"/>
        <rFont val="Calibri"/>
        <family val="2"/>
        <scheme val="minor"/>
      </rPr>
      <t xml:space="preserve"> In addition to the normal uses of Fate points (see page 293), when a Chirurgeon character fails a test to provide First Aid, he can spend a Fate point to automatically succeed instead with the degrees of success equal to his Intelligence bonus.</t>
    </r>
  </si>
  <si>
    <t>Agility, Ballistic Skill, Defence, Fellowship, Finesse</t>
  </si>
  <si>
    <r>
      <t xml:space="preserve">Catfall </t>
    </r>
    <r>
      <rPr>
        <i/>
        <sz val="11"/>
        <color theme="1"/>
        <rFont val="Calibri"/>
        <family val="2"/>
        <scheme val="minor"/>
      </rPr>
      <t>or</t>
    </r>
    <r>
      <rPr>
        <b/>
        <sz val="11"/>
        <color theme="1"/>
        <rFont val="Calibri"/>
        <family val="2"/>
        <scheme val="minor"/>
      </rPr>
      <t xml:space="preserve"> Quick Draw</t>
    </r>
  </si>
  <si>
    <r>
      <rPr>
        <b/>
        <i/>
        <sz val="11"/>
        <color theme="1"/>
        <rFont val="Calibri"/>
        <family val="2"/>
        <scheme val="minor"/>
      </rPr>
      <t xml:space="preserve">Move and Shoot: </t>
    </r>
    <r>
      <rPr>
        <sz val="11"/>
        <color theme="1"/>
        <rFont val="Calibri"/>
        <family val="2"/>
        <scheme val="minor"/>
      </rPr>
      <t>Once per round, after performing a Move action, a Desperado character may perform a single Standard Attack with a Pistol weapon he is currently wielding as a Free Action.</t>
    </r>
  </si>
  <si>
    <t>Fellowship, Offence, Social, Toughness, Willpower</t>
  </si>
  <si>
    <r>
      <rPr>
        <b/>
        <sz val="11"/>
        <color theme="1"/>
        <rFont val="Calibri"/>
        <family val="2"/>
        <scheme val="minor"/>
      </rPr>
      <t xml:space="preserve">Double Team </t>
    </r>
    <r>
      <rPr>
        <i/>
        <sz val="11"/>
        <color theme="1"/>
        <rFont val="Calibri"/>
        <family val="2"/>
        <scheme val="minor"/>
      </rPr>
      <t>or</t>
    </r>
    <r>
      <rPr>
        <b/>
        <sz val="11"/>
        <color theme="1"/>
        <rFont val="Calibri"/>
        <family val="2"/>
        <scheme val="minor"/>
      </rPr>
      <t xml:space="preserve"> Hatred (Pick One)</t>
    </r>
  </si>
  <si>
    <r>
      <rPr>
        <b/>
        <i/>
        <sz val="11"/>
        <color theme="1"/>
        <rFont val="Calibri"/>
        <family val="2"/>
        <scheme val="minor"/>
      </rPr>
      <t>Sway the Masses:</t>
    </r>
    <r>
      <rPr>
        <sz val="11"/>
        <color theme="1"/>
        <rFont val="Calibri"/>
        <family val="2"/>
        <scheme val="minor"/>
      </rPr>
      <t xml:space="preserve"> In addition to the normal uses of Fate points (see page 293), a Hierophant character may spend a Fate point to automatically succeed at a Charm, Command, or Intimidate skill test with a number of degrees of success equal to his Willpower bonus.</t>
    </r>
  </si>
  <si>
    <t>Defence, Intelligence, Knowledge, Perception, Willpower</t>
  </si>
  <si>
    <r>
      <t xml:space="preserve">Resistance (Psychic Powers) </t>
    </r>
    <r>
      <rPr>
        <i/>
        <sz val="11"/>
        <color theme="1"/>
        <rFont val="Calibri"/>
        <family val="2"/>
        <scheme val="minor"/>
      </rPr>
      <t>or</t>
    </r>
    <r>
      <rPr>
        <b/>
        <sz val="11"/>
        <color theme="1"/>
        <rFont val="Calibri"/>
        <family val="2"/>
        <scheme val="minor"/>
      </rPr>
      <t xml:space="preserve"> Warp Sense</t>
    </r>
  </si>
  <si>
    <r>
      <rPr>
        <b/>
        <i/>
        <sz val="11"/>
        <color theme="1"/>
        <rFont val="Calibri"/>
        <family val="2"/>
        <scheme val="minor"/>
      </rPr>
      <t>Stare into the Warp:</t>
    </r>
    <r>
      <rPr>
        <sz val="11"/>
        <color theme="1"/>
        <rFont val="Calibri"/>
        <family val="2"/>
        <scheme val="minor"/>
      </rPr>
      <t xml:space="preserve"> A Mystic character starts the game with the Psyker elite advance (see page 90). It is recommended that a character who wishes to be a Mystic have a Willpower of at least 35</t>
    </r>
  </si>
  <si>
    <t>Intelligence, Knowledge, Perception, Tech, Willpower</t>
  </si>
  <si>
    <r>
      <t xml:space="preserve">Ambidextrous </t>
    </r>
    <r>
      <rPr>
        <i/>
        <sz val="11"/>
        <color theme="1"/>
        <rFont val="Calibri"/>
        <family val="2"/>
        <scheme val="minor"/>
      </rPr>
      <t>or</t>
    </r>
    <r>
      <rPr>
        <b/>
        <sz val="11"/>
        <color theme="1"/>
        <rFont val="Calibri"/>
        <family val="2"/>
        <scheme val="minor"/>
      </rPr>
      <t xml:space="preserve"> Clues from the Crowds</t>
    </r>
  </si>
  <si>
    <r>
      <rPr>
        <b/>
        <i/>
        <sz val="11"/>
        <color theme="1"/>
        <rFont val="Calibri"/>
        <family val="2"/>
        <scheme val="minor"/>
      </rPr>
      <t>Quest for Knowledge:</t>
    </r>
    <r>
      <rPr>
        <sz val="11"/>
        <color theme="1"/>
        <rFont val="Calibri"/>
        <family val="2"/>
        <scheme val="minor"/>
      </rPr>
      <t xml:space="preserve"> In addition to the normal uses of Fate points (see page 293), a Sage character may spend a Fate point to automatically succeed at a Logic or any Lore skill test with a number of degrees of success equal to his Intelligence bonus.</t>
    </r>
  </si>
  <si>
    <t>Agility, Finesse, Perception, Tech, Willpower</t>
  </si>
  <si>
    <t>Leadership, Ofence, Toughness, Weapon Skill, Willpower</t>
  </si>
  <si>
    <r>
      <t xml:space="preserve">Deny the Witch </t>
    </r>
    <r>
      <rPr>
        <i/>
        <sz val="11"/>
        <color theme="1"/>
        <rFont val="Calibri"/>
        <family val="2"/>
        <scheme val="minor"/>
      </rPr>
      <t>or</t>
    </r>
    <r>
      <rPr>
        <b/>
        <sz val="11"/>
        <color theme="1"/>
        <rFont val="Calibri"/>
        <family val="2"/>
        <scheme val="minor"/>
      </rPr>
      <t xml:space="preserve"> Jaded</t>
    </r>
  </si>
  <si>
    <r>
      <rPr>
        <b/>
        <i/>
        <sz val="11"/>
        <color theme="1"/>
        <rFont val="Calibri"/>
        <family val="2"/>
        <scheme val="minor"/>
      </rPr>
      <t>Death to All Who Oppose Me!:</t>
    </r>
    <r>
      <rPr>
        <sz val="11"/>
        <color theme="1"/>
        <rFont val="Calibri"/>
        <family val="2"/>
        <scheme val="minor"/>
      </rPr>
      <t xml:space="preserve"> In addition to the normal uses of Fate points (see page 293), a Fanatic character may spend a Fate point to count as having the Hatred talent against his current foe for the duration of the encounter. Should he choose to leave combat against a Hated foe in that encounter, however, he gains 1 Insanity point.</t>
    </r>
  </si>
  <si>
    <t>Agility, Fieldcraft, Intelligence, Ofence, Toughness</t>
  </si>
  <si>
    <r>
      <t xml:space="preserve">Die Hard </t>
    </r>
    <r>
      <rPr>
        <i/>
        <sz val="11"/>
        <color theme="1"/>
        <rFont val="Calibri"/>
        <family val="2"/>
        <scheme val="minor"/>
      </rPr>
      <t>or</t>
    </r>
    <r>
      <rPr>
        <b/>
        <sz val="11"/>
        <color theme="1"/>
        <rFont val="Calibri"/>
        <family val="2"/>
        <scheme val="minor"/>
      </rPr>
      <t xml:space="preserve"> Flagellant</t>
    </r>
  </si>
  <si>
    <r>
      <rPr>
        <b/>
        <i/>
        <sz val="11"/>
        <color theme="1"/>
        <rFont val="Calibri"/>
        <family val="2"/>
        <scheme val="minor"/>
      </rPr>
      <t>Cleansing Pain:</t>
    </r>
    <r>
      <rPr>
        <sz val="11"/>
        <color theme="1"/>
        <rFont val="Calibri"/>
        <family val="2"/>
        <scheme val="minor"/>
      </rPr>
      <t xml:space="preserve"> Whenever a Penitent character sufers 1 or more points of damage (after reductions for Toughness bonus and Armour), he gains a +10 bonus to the irst test he makes before the end of his next turn.</t>
    </r>
  </si>
  <si>
    <r>
      <t xml:space="preserve">Hard Target </t>
    </r>
    <r>
      <rPr>
        <i/>
        <sz val="11"/>
        <color theme="1"/>
        <rFont val="Calibri"/>
        <family val="2"/>
        <scheme val="minor"/>
      </rPr>
      <t>or</t>
    </r>
    <r>
      <rPr>
        <b/>
        <sz val="11"/>
        <color theme="1"/>
        <rFont val="Calibri"/>
        <family val="2"/>
        <scheme val="minor"/>
      </rPr>
      <t xml:space="preserve"> Hotshot Pilot</t>
    </r>
  </si>
  <si>
    <r>
      <rPr>
        <b/>
        <i/>
        <sz val="11"/>
        <color theme="1"/>
        <rFont val="Calibri"/>
        <family val="2"/>
        <scheme val="minor"/>
      </rPr>
      <t>Right Stuff:</t>
    </r>
    <r>
      <rPr>
        <sz val="11"/>
        <color theme="1"/>
        <rFont val="Calibri"/>
        <family val="2"/>
        <scheme val="minor"/>
      </rPr>
      <t xml:space="preserve"> In addition to the normal uses of Fate points (see page 293), an Ace character may spend a Fate point to automatically succeed at an Operate or Survival skill test involving vehicles or living steeds with a number of degrees of success equal to his Agility bonus.</t>
    </r>
  </si>
  <si>
    <t>Knowledge, Offence, Strength, Toughness, Willpower</t>
  </si>
  <si>
    <r>
      <rPr>
        <b/>
        <sz val="11"/>
        <color theme="1"/>
        <rFont val="Calibri"/>
        <family val="2"/>
        <scheme val="minor"/>
      </rPr>
      <t xml:space="preserve">Bodyguard </t>
    </r>
    <r>
      <rPr>
        <i/>
        <sz val="11"/>
        <color theme="1"/>
        <rFont val="Calibri"/>
        <family val="2"/>
        <scheme val="minor"/>
      </rPr>
      <t>or</t>
    </r>
    <r>
      <rPr>
        <b/>
        <sz val="11"/>
        <color theme="1"/>
        <rFont val="Calibri"/>
        <family val="2"/>
        <scheme val="minor"/>
      </rPr>
      <t xml:space="preserve"> Deny the Witch</t>
    </r>
  </si>
  <si>
    <r>
      <rPr>
        <b/>
        <i/>
        <sz val="11"/>
        <color theme="1"/>
        <rFont val="Calibri"/>
        <family val="2"/>
        <scheme val="minor"/>
      </rPr>
      <t>Smite the Unholy</t>
    </r>
    <r>
      <rPr>
        <sz val="11"/>
        <color theme="1"/>
        <rFont val="Calibri"/>
        <family val="2"/>
        <scheme val="minor"/>
      </rPr>
      <t>: In addition to the normal uses of Fate points (see page 293), a Crusader character can also spend a Fate Point to automatically pass a Fear test with a number of degrees of success equal to his Willpower bonus. In addition, whenever he inflicts a hit with a melee attack against a target with the Fear (X) trait, he inflicts X additional damage and counts his weapon’s penetration as being X higher.</t>
    </r>
  </si>
  <si>
    <t>Weapon Skill (WS)</t>
  </si>
  <si>
    <t>Ballistic Skill (BS)</t>
  </si>
  <si>
    <t>Strength (S)</t>
  </si>
  <si>
    <t>Toughness (T)</t>
  </si>
  <si>
    <t>Agility (Ag)</t>
  </si>
  <si>
    <t>Intelligence (Int)</t>
  </si>
  <si>
    <t>Perception (Per)</t>
  </si>
  <si>
    <t>Willpower (WP)</t>
  </si>
  <si>
    <t>Fellowship (Fel)</t>
  </si>
  <si>
    <t>Influence (Ifl)</t>
  </si>
  <si>
    <t>Insanity (Is)</t>
  </si>
  <si>
    <t>Corruption (C)</t>
  </si>
  <si>
    <t>Wounds:</t>
  </si>
  <si>
    <t>Movement:</t>
  </si>
  <si>
    <t>Half:</t>
  </si>
  <si>
    <t>Full:</t>
  </si>
  <si>
    <t>Charge:</t>
  </si>
  <si>
    <t>Run:</t>
  </si>
  <si>
    <t>Ag Bonus (In Metres)</t>
  </si>
  <si>
    <t>Double Ag Bonus         (In Metres)</t>
  </si>
  <si>
    <t>Triple Ag Bonus            (In Metres)</t>
  </si>
  <si>
    <t>Double Charge Distance       (In Metres)</t>
  </si>
  <si>
    <t>Fatigue:</t>
  </si>
  <si>
    <t>Threshold:</t>
  </si>
  <si>
    <t>(TB + WPB)</t>
  </si>
  <si>
    <t>Psy Rating:</t>
  </si>
  <si>
    <t>Carry Weight:</t>
  </si>
  <si>
    <t>(SB + TB)</t>
  </si>
  <si>
    <t>Dark Heresy Character Creation - Step 2, Characteristics</t>
  </si>
  <si>
    <t>Dark Heresy Character Creation - Step 3, Background</t>
  </si>
  <si>
    <t>3. Background</t>
  </si>
  <si>
    <t>Dark Heresy Character Creation - Step 4, Role</t>
  </si>
  <si>
    <t>Role Aptitudes</t>
  </si>
  <si>
    <t>2d10+20</t>
  </si>
  <si>
    <t>Ambidextrous</t>
  </si>
  <si>
    <t>Blind Fighting</t>
  </si>
  <si>
    <t>Catfall</t>
  </si>
  <si>
    <t>Clues from the Crowds</t>
  </si>
  <si>
    <t>Die Hard</t>
  </si>
  <si>
    <t>Disarm</t>
  </si>
  <si>
    <t>Double Team</t>
  </si>
  <si>
    <t>Ferric Summons</t>
  </si>
  <si>
    <t>Frenzy</t>
  </si>
  <si>
    <t>Iron Jaw</t>
  </si>
  <si>
    <t>Talent</t>
  </si>
  <si>
    <t>Prerequisites</t>
  </si>
  <si>
    <t>Aptitude 1</t>
  </si>
  <si>
    <t>Aptitude 2</t>
  </si>
  <si>
    <t>Benefit</t>
  </si>
  <si>
    <t>Ag 30</t>
  </si>
  <si>
    <t>Per 30</t>
  </si>
  <si>
    <t>Fel 30</t>
  </si>
  <si>
    <t>WP 40</t>
  </si>
  <si>
    <t>-</t>
  </si>
  <si>
    <t>Ferric Lure Implants, Mechanicus Implants</t>
  </si>
  <si>
    <t>T 40</t>
  </si>
  <si>
    <t>Agility</t>
  </si>
  <si>
    <t>General</t>
  </si>
  <si>
    <t>Defence</t>
  </si>
  <si>
    <t>Offence</t>
  </si>
  <si>
    <t>Tech</t>
  </si>
  <si>
    <t>Jaded</t>
  </si>
  <si>
    <t>Keen Intuition</t>
  </si>
  <si>
    <t>Leap Up</t>
  </si>
  <si>
    <t>Warp Sense</t>
  </si>
  <si>
    <t>Int 35</t>
  </si>
  <si>
    <t>Quick Draw</t>
  </si>
  <si>
    <t>Finesse</t>
  </si>
  <si>
    <t>Rapid Reload</t>
  </si>
  <si>
    <t>Sound Constitution</t>
  </si>
  <si>
    <t>Takedown</t>
  </si>
  <si>
    <t>Technical Knock</t>
  </si>
  <si>
    <t>Int 30</t>
  </si>
  <si>
    <t>Weapon-Tech</t>
  </si>
  <si>
    <t>Tech Use +10, Int 40</t>
  </si>
  <si>
    <t>Nowhere to Hide</t>
  </si>
  <si>
    <t>Weapon Training</t>
  </si>
  <si>
    <t>Peer†</t>
  </si>
  <si>
    <t>Resistance†</t>
  </si>
  <si>
    <t>Psy Rating, Psyniscience, Per 30</t>
  </si>
  <si>
    <t>Psyker</t>
  </si>
  <si>
    <t>This talent does not represent true ambidexterity so much as sufficient training with both hands to make the distinction moot. When combined with Two-Weapon Wielder talent, the penalty for making attacks with both weapons in the same turn drops to –10.</t>
  </si>
  <si>
    <t>Years of practice and development of his other senses allows the Acolyte to ﬁght in close combat without the beneﬁt of sight. He ignores all penalties for ﬁghting with a melee weapon while suﬀering from obscured vision, permitting him to ﬁght in fog, smoke, or darkness more eﬀectively. See page 229 for a full list of normal penalties based on lighting and vision. Note this talent only improves his chances to hit with melee weapons, and has no eﬀect on ranged weapon attacks.</t>
  </si>
  <si>
    <t>Gymnastic ability and natural balance enables the Acolyte to fall great distances without harm. He automatically reduces the eﬀective distance of all falls by a number of metres equal to his Agility bonus, ignoring this distance as if it did not exist. He also adds +20 to his Acrobatics skill tests when using the Jump special skill use, as it pertains to reducing damage from falling.</t>
  </si>
  <si>
    <t>It is often diﬃcult to extract information from groups such as hive gangs or Administratum scribes, as often numbers can bolster recalcitrance to questioning. A veteran Acolyte knows that such groups can hold critical information to complete an investigation, and can throw more eﬀective nets when interrogating groups and reveal valued clues. Once per day, he can re-roll a test made to gather information from a group of people.</t>
  </si>
  <si>
    <t>Through either mental resolve or sheer stubbornness, the Acolyte refuses to fall. When this character would suﬀer a level of Fatigue due to the Blood Loss condition, he makes a Challenging (+0) Willpower test; if he succeeds, he does not suﬀer a level of Fatigue.</t>
  </si>
  <si>
    <t>The Acolyte can wrest weapons from his opponents’ hands through practised technique or brute force. As a Full Action, the character may make an Opposed Weapon Skill test against one target with whom he is engaged. If the Acolyte wins the test, the enemy drops his weapon to the ground. Should the Acolyte score three or more degrees of success, he can take the enemy’s weapon from him.</t>
  </si>
  <si>
    <t>The Acolyte has experience of ﬁghting in paired teams that work together to take down their enemies. When Ganging Up on an opponent, he gains an additional +10 bonus to Weapon Skill tests. If both the characters that outnumber the enemy have this talent, then both gain an additional +10 bonus, for a total of +20. This bonus is in addition to the normal bonus gained from Ganging Up on an opponent (see page 229).</t>
  </si>
  <si>
    <t xml:space="preserve">The Acolyte has trained himself in better use of his Ferric Lure Implants (see page 182). He can summon to his hand an unsecured metal object weighing up to 2 kilograms per point of his Willpower bonus, and can summon such objects up to 40 metres distant. </t>
  </si>
  <si>
    <t>The Acolyte’s temper and passion boil just below the surface of his psyche, mostly held in check by his rational mind, but easily released when needed. If he spends one full round fuelling his anger—by ﬂagellation, drugs, or other means—on the next round, he goes into an uncontrolled rage, gaining a +10 bonus to Weapon Skill, Strength, Toughness, and Willpower, but suﬀering a –20 penalty to Ballistic Skill, Intelligence, and Fellowship. Note that characteristic penalties are diﬀerent from characteristic damage (see page 188), and cannot reduce a characteristic below 1. While Frenzied, the character must attack the nearest enemy in melee combat if possible. If he is not engaged with the nearest enemy, he must move towards that enemy and engage it if possible. He will not take obviously suicidal actions such as leaping oﬀ a building in order to engage someone on the ground, but he will take any actions that oﬀer a reasonable opportunity to engage in melee with the nearest enemy. 
While Frenzied, he is immune to Fear, Pinning, Stunning eﬀects, and the eﬀects of Fatigue; he cannot Parry, retreat, or ﬂee. He remains Frenzied for the duration of the combat, and cannot use psychic powers while Frenzied. After combat ends, or if there are no more eligible enemy targets for the character to attack, he can make a Willpower test to snap out of his Frenzy. If he fails, he must continue to attack, favouring NPCs over PCs. Each successive round, however, he can make another Willpower test, with a cumulative +10 bonus to return to a stable state of mind and come out of Frenzy. After Frenzying, he cannot Frenzy again for at least an hour, as he recovers his mental and physical strength.</t>
  </si>
  <si>
    <t>The Acolyte has taken blows from Orks and given back as good as he got, bouncing back from most strikes without ill eﬀects. Whenever this character becomes Stunned, he may make a Challenging (+0) Toughness test as a Free Action to ignore the eﬀects.</t>
  </si>
  <si>
    <t xml:space="preserve">The Acolyte’s wide travels have shown him both wonders and horrors beyond the ken of most. The galaxy has thrown its worst at him and he has yet to ﬂinch. Mundane events, from death’s horriﬁc visage to xenos abominations, do not force him to gain Insanity points or make Fear tests. Daemons, Warp manifestations, and other unnatural eﬀects still aﬀect him normally. </t>
  </si>
  <si>
    <t xml:space="preserve">The Acolyte has trained extensively to notice objects that seem out of place or hidden. This can bring the smallest irregularity to prominence, revealing the heresy festering beneath the surface. After failing an Awareness skill test, the character can re-roll the test with a –10 modiﬁer. </t>
  </si>
  <si>
    <t xml:space="preserve">A combination of athletic ability and speed allows the Acolyte to spring to his feet in virtually any circumstance. He can stand up as a Free Action. </t>
  </si>
  <si>
    <t>The Acolyte’s keen eye ensures he can spot soft points even in the most impregnable of protective cover. When he damages cover (see page 229), the character adds his degrees of success from the attack to the reduction of the cover’s Armour value. If using a weapon that does not require a skill test, he adds 1 instead.</t>
  </si>
  <si>
    <t>The Acolyte knows how to deal with a particular social group or organisation, or even xenos race. He gains a +10 bonus to all Fellowship and Inﬂuence tests when interacting with this chosen group, and at the GM’s discretion can sometimes call upon them for favours.
This talent can be awarded multiple times for the same group, in which case it should be listed as Peer (X), with X equalling the number of times the talent has been awarded. This can be used to represent groups who particularly like the character and may even be staunch allies. In game terms, the bonus to Fellowship tests increases to +10 times X. Additionally, when the character acquires this talent, he increases his Inﬂuence by 1.</t>
  </si>
  <si>
    <t xml:space="preserve">The Acolyte has practised so frequently with his weapons that they practically leap into his hands in response to a simple thought. As a Free Action, the character may draw and ready a Pistol or Basic weapon, or a one-handed Melee weapon. </t>
  </si>
  <si>
    <t>The ﬁring ranges and weapon drill chambers are the Acolyte’s constant abode. Hours of reloading countless magazines or power cells means that he can replace them without looking and without thinking, even in the middle of  combat. He halves all reload times, rounding down. Thus,  a Half Action reload becomes a Free Action, a Full Action reload becomes a Half Action, and so on.</t>
  </si>
  <si>
    <t>The Acolyte’s background, experience, training, exposure, or plain stubbornness has developed a resistance within him. Each time he selects this talent, choose one area of resistance. He gains a +10 bonus when making tests to resist eﬀects of this type. The GM can require approval for certain choices, or justiﬁcation based on the Acolyte’s past.</t>
  </si>
  <si>
    <t>The Acolyte gains an additional wound. He can purchase this talent additional times up to twice his Toughness bonus. When he gains this talent multiple times, note the number of times it has been taken after the talent, such as Sound Constitution (3).</t>
  </si>
  <si>
    <t>When making a Standard Attack or Charge action, the Acolyte can declare that he is attempting a takedown his target. He then rolls to hit (using his Weapon Skill) as normal, applying all the regular modiﬁers for the attack action. If the character hits and would have done at least 1 point of damage (after reduction for Armour and Toughness), no wounds are caused. Instead, the opponent must make a Challenging (+0) Toughness test or be Stunned for 1 Round and knocked Prone. In addition, when performing a Stun Action, the character does not suﬀer the normal –20 penalty to his Weapon Skill.</t>
  </si>
  <si>
    <t>Either through the ease of long practice, or the proper ritual to appease a weapon’s machine spirit, the Acolyte can clear stoppages with a simple knock or solid smack of his hand to a weapon. Once per round, he may attempt to unjam a gun (see page 224) as a Half Action rather than a Full Action. He must touch the weapon to make use of this talent.</t>
  </si>
  <si>
    <t xml:space="preserve">The Acolyte’s senses have evolved to perceive the Warp in parallel with the physical world. The character can use the Psyniscience Skill as a Free Action instead of as a Half Action. He can also passively detect psychic eﬀects and entities without the need to actively seek them out. Whenever the character could detect such a Warp signature or a creature, the GM can allow him to make a Psyniscience skill test to detect it, in the same way he could use Awareness to spot an ambush without knowing it is there. </t>
  </si>
  <si>
    <t>The Acolyte calls upon the blessings of the Omnissiah, channelling his faith into his weapon and performing armament rituals to more readily smite his foes. Once per combat encounter, as a Free Action, this character may enhance any Melta, Plasma, Power, or Exotic weapon he is personally wielding. This increases the weapon’s damage and penetration by an amount equal to the character’s Intelligence bonus until the end of the round.</t>
  </si>
  <si>
    <t>The Acolyte can use all weapons with Class: Pistol, Basic, Melee, Throwing, and Vehicle within the group he has selected with this talent. When a character attempts to use a weapon he does not have the correct Weapon Training talent for, he suﬀers a –20 penalty to any relevant Weapon Skill or Ballistic Skill test. The character can only use weapons with Class: Heavy without suﬀering the –20 penalty if he has both Weapon Training in the appropriate group and Weapon Training (Heavy). This talent can be taken more than once, each time with a diﬀerent Specialisation. Note that a character without the Weapon Training  (Low-Tech) talent operating a weapon that functions as a Low-Tech weapon in certain circumstances does not suﬀer this penalty, so long as he has the applicable Weapon Training talent for the weapon (Power for a power sword, for example).</t>
  </si>
  <si>
    <t>Tier</t>
  </si>
  <si>
    <t>XP Cost</t>
  </si>
  <si>
    <t>Leadership</t>
  </si>
  <si>
    <t>Mark Character Aptitudes with a 1 -&gt;</t>
  </si>
  <si>
    <t>Characteristic</t>
  </si>
  <si>
    <t>Defense</t>
  </si>
  <si>
    <t>Simple</t>
  </si>
  <si>
    <t>Intermediate</t>
  </si>
  <si>
    <t>Trained</t>
  </si>
  <si>
    <t>Proficient</t>
  </si>
  <si>
    <t>Expert</t>
  </si>
  <si>
    <t>PrismaticFire - v.09 Character Creator</t>
  </si>
  <si>
    <t>Role</t>
  </si>
  <si>
    <t>Note: Characteristic Advance costs are auto-calculated based on your character's aptitudes</t>
  </si>
  <si>
    <t>Note: Talent costs are auto-calculated based on your character's aptitudes</t>
  </si>
  <si>
    <t>Fate Threshold:</t>
  </si>
  <si>
    <t>Acrobatics</t>
  </si>
  <si>
    <t>Athletics</t>
  </si>
  <si>
    <t>Awareness</t>
  </si>
  <si>
    <t>Charm</t>
  </si>
  <si>
    <t>Command</t>
  </si>
  <si>
    <t>Commerce</t>
  </si>
  <si>
    <t>Common Lore</t>
  </si>
  <si>
    <t>Decieve</t>
  </si>
  <si>
    <t>Dodge</t>
  </si>
  <si>
    <t>Forbidden Lore</t>
  </si>
  <si>
    <t>Inquiry</t>
  </si>
  <si>
    <t>Interrogation</t>
  </si>
  <si>
    <t>Intimidate</t>
  </si>
  <si>
    <t>Linguistics</t>
  </si>
  <si>
    <t>Logic</t>
  </si>
  <si>
    <t>Medicae</t>
  </si>
  <si>
    <t>Navigate</t>
  </si>
  <si>
    <t>Operate</t>
  </si>
  <si>
    <t>Parry</t>
  </si>
  <si>
    <t>Psyniscience</t>
  </si>
  <si>
    <t>Scholastic Lore</t>
  </si>
  <si>
    <t>Scrutiny</t>
  </si>
  <si>
    <t>Security</t>
  </si>
  <si>
    <t>Sleight of Hand</t>
  </si>
  <si>
    <t>Stealth</t>
  </si>
  <si>
    <t>Survival</t>
  </si>
  <si>
    <t>Tech-Use</t>
  </si>
  <si>
    <t>Trade</t>
  </si>
  <si>
    <t>Known</t>
  </si>
  <si>
    <t>Experienced</t>
  </si>
  <si>
    <t>Veteran</t>
  </si>
  <si>
    <t>Dark Heresy Character Creation - Step 5, Characteristic Advances</t>
  </si>
  <si>
    <t>Dark Heresy Character Creation - Step 6, Skill Advances</t>
  </si>
  <si>
    <t>Dark Heresy Character Creation - Step 7, Talent Purchases</t>
  </si>
  <si>
    <t>Dark Heresy Character Creation - Step 8, Twists of Fate</t>
  </si>
  <si>
    <t>Dark Heresy Character Creation - Step 9, Names</t>
  </si>
  <si>
    <t>Dark Heresy Character Creation - Step 10, Equipment</t>
  </si>
  <si>
    <t>02-05</t>
  </si>
  <si>
    <t>06-09</t>
  </si>
  <si>
    <t>10-13</t>
  </si>
  <si>
    <t>14-17</t>
  </si>
  <si>
    <t>18-21</t>
  </si>
  <si>
    <t>22-25</t>
  </si>
  <si>
    <t>26-29</t>
  </si>
  <si>
    <t>30-33</t>
  </si>
  <si>
    <t>34-38</t>
  </si>
  <si>
    <t>39-43</t>
  </si>
  <si>
    <t>44-49</t>
  </si>
  <si>
    <t>50-54</t>
  </si>
  <si>
    <t>55-59</t>
  </si>
  <si>
    <t>60-63</t>
  </si>
  <si>
    <t>64-67</t>
  </si>
  <si>
    <t>68-71</t>
  </si>
  <si>
    <t>72-75</t>
  </si>
  <si>
    <t>76-79</t>
  </si>
  <si>
    <t>80-83</t>
  </si>
  <si>
    <t>84-87</t>
  </si>
  <si>
    <t>88-91</t>
  </si>
  <si>
    <t>92-95</t>
  </si>
  <si>
    <t>96-99</t>
  </si>
  <si>
    <t>Mutation without, corruption within.</t>
  </si>
  <si>
    <t>Trust in your fear.</t>
  </si>
  <si>
    <t>Humans must die so that humanity can endure</t>
  </si>
  <si>
    <t>The pain of the bullet is ecstasy compared  to damnation.</t>
  </si>
  <si>
    <t>Be a boon to your allies and the bane of your enemies.</t>
  </si>
  <si>
    <t>The wise learn from  the deaths of others.</t>
  </si>
  <si>
    <t>Kill the alien before it can speak its lies.</t>
  </si>
  <si>
    <t>Truth is subjective.</t>
  </si>
  <si>
    <t>Thought begets Heresy.</t>
  </si>
  <si>
    <t>Heresy begets Retribution.</t>
  </si>
  <si>
    <t>A mind without purpose wanders in dark places.</t>
  </si>
  <si>
    <t>If a job is worth doing, it is worth dying for.</t>
  </si>
  <si>
    <t>Dark dreams lie upon the heart.</t>
  </si>
  <si>
    <t>Violence solves everything.</t>
  </si>
  <si>
    <t>Ignorance is a  wisdom of its own.</t>
  </si>
  <si>
    <t>Only the insane  have strength  enough to prosper.</t>
  </si>
  <si>
    <t>A suspicious mind is a healthy mind.</t>
  </si>
  <si>
    <t>Suffering is an  unrelenting instructor.</t>
  </si>
  <si>
    <t>The only true fear is dying without your  duty done.</t>
  </si>
  <si>
    <t>Only in death does duty end.</t>
  </si>
  <si>
    <t>Innocence is an illusion.</t>
  </si>
  <si>
    <t>To war is human.</t>
  </si>
  <si>
    <t>There is no  substitute for zeal.</t>
  </si>
  <si>
    <t>Even one who has nothing can still offer his life.</t>
  </si>
  <si>
    <t>Do not ask why you serve. Only ask how.</t>
  </si>
  <si>
    <t>Roll once on Table 8–15: Malignancies (see page 290) and apply the result.</t>
  </si>
  <si>
    <t>Increase this character’s Perception by 5, He also gains the Phobia Mental Disorder  (see page 288).</t>
  </si>
  <si>
    <t>This character gains the Jaded talent. If he already possesses this talent, increase his Willpower characteristic by 2 instead.</t>
  </si>
  <si>
    <t xml:space="preserve">Reduce this character's Agility characteristic by 3. The first time this character suffers Critical damage each session, roll 1d10. On a result of 10, he does not suffer any Critical Effects, though the damage still counts as Critical damage. </t>
  </si>
  <si>
    <t>This character gains the Hatred (choose any one) talent. If he already possessed this talent, increase his Strength characteristic by 2 instead.</t>
  </si>
  <si>
    <t>Increase this character's Agility or Intelligence Characteristic by 3. Reduce his Weapon Skill or Ballistic Skill characteristic by 3.</t>
  </si>
  <si>
    <t>This character gains the Quick Draw talent. If he already possesses this talent, increase his Agility characteristic by 2 instead.</t>
  </si>
  <si>
    <t>Increase this character's Perception characteristic by 3. The first time he would gain 1 or more Corruption points each session, he gains that amount plus 1 instead.</t>
  </si>
  <si>
    <t>Reduce this character's Intelligence characteristic by 3. The first time he would gain 1 or more Corruption points each session, he reduces that amount by 1 (to a minimum of 0) instead.</t>
  </si>
  <si>
    <t>Increase this character's Fellowship or Strength characteristic by 3. Reduce his Toughness or Willpower characteristic by 3.</t>
  </si>
  <si>
    <t>When gaining Mental Disorders (see page 287), the character may choose to gain a new Disorder instead of increasing the severity of an existing Disorder.</t>
  </si>
  <si>
    <t>Increase this character's Toughness or Willpower characteristic by 3. Reduce his Fellowship or Strength characteristic by 3.</t>
  </si>
  <si>
    <t xml:space="preserve">Whenever this character would roll on Table 8–15: Malignancies (see page 290), he may instead select any one result and gain that Malignancy. </t>
  </si>
  <si>
    <t>Increase this character's Weapon Skill or Ballistic Skill characteristic by 3. Reduce his Agility or Intelligence characteristic by 3.</t>
  </si>
  <si>
    <t>Reduce this character's Perception characteristic by 3. The first time he would gain 1 or more Insanity points each session, he reduces that amount by 1 (to a minimum of 0) instead.</t>
  </si>
  <si>
    <t>Increase this character's Willpower characteristic by 3. The first time he would gain 1 or more Insanity points each session, he gains that amount plus 1 instead.</t>
  </si>
  <si>
    <t>Increase this character’s Perception characteristic by 2. Additionally, he may re-roll Awareness tests to avoid being Surprised.</t>
  </si>
  <si>
    <t>Reduce this character's Toughness characteristic by 3. The first time that this character suffers any damage each session, he gains a +20 bonus to the next test he makes before the end of his next turn.</t>
  </si>
  <si>
    <t>This character gains the Resistance (Cold, Heat, or Fear) talent. If he already possesses this talent, increase his Toughness characteristic by 2 instead.</t>
  </si>
  <si>
    <t>The first time this character would suffer Fatigue each session, he suffers that amount of Fatigue minus 1 (to a minimum of 0) instead.</t>
  </si>
  <si>
    <t>This character gains the Keen Intuition talent. If he already possesses this talent, increase his Intelligence characteristic by 2 instead.</t>
  </si>
  <si>
    <t>This character gains the Dodge skill as a Known skill (rank 1). If he already possesses this skill, increase his Agility characteristic by 2 instead.</t>
  </si>
  <si>
    <t>This character gains the Clues from the Crowds talent. If he already possesses this talent, increase his Fellowship characteristic by 2 instead.</t>
  </si>
  <si>
    <t>When this character burns Fate threshold to survive a lethal injury, roll 1d10. On a result of 10, he survives whatever grievous wound would have killed him but does not reduce his Fate threshold.</t>
  </si>
  <si>
    <t>Increase this character's Fate threshold by 1.</t>
  </si>
  <si>
    <t>d100 Roll</t>
  </si>
  <si>
    <t>Prophecy</t>
  </si>
  <si>
    <t>Effect</t>
  </si>
  <si>
    <t>Laspistol</t>
  </si>
  <si>
    <t>Pistol</t>
  </si>
  <si>
    <t>S/2/-</t>
  </si>
  <si>
    <t>1d10+2E</t>
  </si>
  <si>
    <t>Half</t>
  </si>
  <si>
    <t>Reliable</t>
  </si>
  <si>
    <t>1.5kg</t>
  </si>
  <si>
    <t>Common</t>
  </si>
  <si>
    <t>DH2</t>
  </si>
  <si>
    <t>Variable.</t>
  </si>
  <si>
    <t>Lasgun</t>
  </si>
  <si>
    <t>Basic</t>
  </si>
  <si>
    <t>S/3/-</t>
  </si>
  <si>
    <t>1d10+3E</t>
  </si>
  <si>
    <t>Full</t>
  </si>
  <si>
    <t>4kg</t>
  </si>
  <si>
    <t>Laslock</t>
  </si>
  <si>
    <t>S/-/-</t>
  </si>
  <si>
    <t>1d10+4E</t>
  </si>
  <si>
    <t>Unreliable</t>
  </si>
  <si>
    <t>Plentiful</t>
  </si>
  <si>
    <t>Long Las</t>
  </si>
  <si>
    <t>Reliable, Accurate, Felling (4)</t>
  </si>
  <si>
    <t>4.5kg</t>
  </si>
  <si>
    <t>Scarce</t>
  </si>
  <si>
    <t>Hot-shot Laspistol</t>
  </si>
  <si>
    <t>2Full</t>
  </si>
  <si>
    <t>Rare</t>
  </si>
  <si>
    <t>Uses 10kg backpack source. Can also use the larger ammunition backpack.</t>
  </si>
  <si>
    <t>Hot-shot Lasgun</t>
  </si>
  <si>
    <t>6kg</t>
  </si>
  <si>
    <t>Las</t>
  </si>
  <si>
    <t>SP</t>
  </si>
  <si>
    <t>Autopistol</t>
  </si>
  <si>
    <t>S/-/6</t>
  </si>
  <si>
    <t>1d10+2I</t>
  </si>
  <si>
    <t>Average</t>
  </si>
  <si>
    <t>Autogun</t>
  </si>
  <si>
    <t>S/3/10</t>
  </si>
  <si>
    <t>1d10+3I</t>
  </si>
  <si>
    <t>5kg</t>
  </si>
  <si>
    <t>Autocannon</t>
  </si>
  <si>
    <t>Heavy</t>
  </si>
  <si>
    <t>3d10+8I</t>
  </si>
  <si>
    <t>40kg</t>
  </si>
  <si>
    <t>Very Rare</t>
  </si>
  <si>
    <t>Hand Cannon</t>
  </si>
  <si>
    <t>1d10+4I</t>
  </si>
  <si>
    <t>3kg</t>
  </si>
  <si>
    <t>-10 to hit unless fired with two hands or a recoil glove.</t>
  </si>
  <si>
    <t>Heavy Stubber</t>
  </si>
  <si>
    <t>-/-/8</t>
  </si>
  <si>
    <t>30kg</t>
  </si>
  <si>
    <t>Shotgun</t>
  </si>
  <si>
    <t>Scatter</t>
  </si>
  <si>
    <t>Combat Shotgun</t>
  </si>
  <si>
    <t>6.5kg</t>
  </si>
  <si>
    <t>Sniper Rifle</t>
  </si>
  <si>
    <t>Accurate, Reliable</t>
  </si>
  <si>
    <t>Stub Automatic</t>
  </si>
  <si>
    <t>Stub Revolver</t>
  </si>
  <si>
    <t>Bolt</t>
  </si>
  <si>
    <t>Bolt Pistol</t>
  </si>
  <si>
    <t>1d10+5X</t>
  </si>
  <si>
    <t>Tearing</t>
  </si>
  <si>
    <t>3.5kg</t>
  </si>
  <si>
    <t>Boltgun</t>
  </si>
  <si>
    <t>7kg</t>
  </si>
  <si>
    <t>Heavy Bolter</t>
  </si>
  <si>
    <t>-/-/6</t>
  </si>
  <si>
    <t>1d10+8X</t>
  </si>
  <si>
    <t>Storm Bolter</t>
  </si>
  <si>
    <t>S/2/4</t>
  </si>
  <si>
    <t>Tearing, Storm</t>
  </si>
  <si>
    <t>9kg</t>
  </si>
  <si>
    <t>Extremely Rare</t>
  </si>
  <si>
    <t>Inferno Pistol</t>
  </si>
  <si>
    <t>2d10+10E</t>
  </si>
  <si>
    <t>Melta</t>
  </si>
  <si>
    <t>Near Unique</t>
  </si>
  <si>
    <t>Meltagun</t>
  </si>
  <si>
    <t>15kg</t>
  </si>
  <si>
    <t>Plasma Pistol</t>
  </si>
  <si>
    <t>1d10+6E</t>
  </si>
  <si>
    <t>3Full</t>
  </si>
  <si>
    <t>Overheats, Maximal</t>
  </si>
  <si>
    <t>Plasma Gun</t>
  </si>
  <si>
    <t>1d10+7E</t>
  </si>
  <si>
    <t>5Full</t>
  </si>
  <si>
    <t>18kg</t>
  </si>
  <si>
    <t>Hand Flamer</t>
  </si>
  <si>
    <t>Flame, Spray</t>
  </si>
  <si>
    <t>Flamer</t>
  </si>
  <si>
    <t>Heavy Flamer</t>
  </si>
  <si>
    <t>1d10+5E</t>
  </si>
  <si>
    <t>45kg</t>
  </si>
  <si>
    <t>Cerberus Heavy Flamer</t>
  </si>
  <si>
    <t>Flame, Spray, Vengeful (9), Reliable</t>
  </si>
  <si>
    <t>50kg</t>
  </si>
  <si>
    <t>EWI</t>
  </si>
  <si>
    <t>Uses a backpack fuel canister by default; included in weight.</t>
  </si>
  <si>
    <t>Gorgon Chemical Flamer</t>
  </si>
  <si>
    <t>Flame, Spray, Corrosive, Felling (1), Toxic (2)</t>
  </si>
  <si>
    <t>8kg</t>
  </si>
  <si>
    <t>Can't use alternate ammunition types.</t>
  </si>
  <si>
    <t>Hydra Flamer Array</t>
  </si>
  <si>
    <t>Flame, Spray, Proven (3)</t>
  </si>
  <si>
    <t>10kg</t>
  </si>
  <si>
    <t>Sprays flame in a 90-degree arc. Firing this weapon grants Fear (1) until the end of the encounter.</t>
  </si>
  <si>
    <t>Bolas</t>
  </si>
  <si>
    <t>Thrown</t>
  </si>
  <si>
    <t>Snare (1), Inaccurate</t>
  </si>
  <si>
    <t>Bow</t>
  </si>
  <si>
    <t>1d10R</t>
  </si>
  <si>
    <t>Primitive (6), Reliable</t>
  </si>
  <si>
    <t>2kg</t>
  </si>
  <si>
    <t>Crossbow</t>
  </si>
  <si>
    <t>Primitive (7)</t>
  </si>
  <si>
    <t>Arquebus</t>
  </si>
  <si>
    <t>2d10I</t>
  </si>
  <si>
    <t>Concussive (1), Inaccurate, Unreliable</t>
  </si>
  <si>
    <t>Creates a smoke cloud in a 1m radius around the shooter, lasting 1d5-1 rounds. Counts as Heavy if the wielder's Strength bonus is &lt;=3.</t>
  </si>
  <si>
    <t>Castigator Heavy Crossbow</t>
  </si>
  <si>
    <t>1d10+6I</t>
  </si>
  <si>
    <t>Concussive (2), Reliable</t>
  </si>
  <si>
    <t>12kg</t>
  </si>
  <si>
    <t>Any target of Hulking size or less that takes damage from this weapon is knocked Prone.</t>
  </si>
  <si>
    <t>Deliverance Light Crossbow</t>
  </si>
  <si>
    <t>1kg</t>
  </si>
  <si>
    <t>Designed to be stealthy and easily concealed. See text for details.</t>
  </si>
  <si>
    <t>Drake’s Claw</t>
  </si>
  <si>
    <t>1d10+2X</t>
  </si>
  <si>
    <t>Primitive (7), Inaccurate, Tearing, Blast (3), Crippling (1)</t>
  </si>
  <si>
    <t>Single-use.</t>
  </si>
  <si>
    <t>Flintlock Pistol</t>
  </si>
  <si>
    <t>Primitive (8), Inaccurate, Unreliable</t>
  </si>
  <si>
    <t>Counts as a truncheon when used in melee.</t>
  </si>
  <si>
    <t>Longflame</t>
  </si>
  <si>
    <t>Primitive (8), Inaccurate, Flame, Blast (4)</t>
  </si>
  <si>
    <t>Musket</t>
  </si>
  <si>
    <t>Counts as a staff when used in melee.</t>
  </si>
  <si>
    <t>Snapper Repeating Rifle</t>
  </si>
  <si>
    <t>Primitive (8), Inaccurate, Unreliable, Overheats</t>
  </si>
  <si>
    <t>May break if used as a melee weapon.</t>
  </si>
  <si>
    <t>Grenade Launcher</t>
  </si>
  <si>
    <t>*</t>
  </si>
  <si>
    <t>Missile Launcher</t>
  </si>
  <si>
    <t>35kg</t>
  </si>
  <si>
    <t>Blind</t>
  </si>
  <si>
    <t>SBx3</t>
  </si>
  <si>
    <t>Smoke (2)</t>
  </si>
  <si>
    <t>0.5kg</t>
  </si>
  <si>
    <t>Creates a cloud of chaff and general EM disruption that blocks sight and sensors.</t>
  </si>
  <si>
    <t>Choke</t>
  </si>
  <si>
    <t>Blast (3)</t>
  </si>
  <si>
    <t>Anyone in the area must make a Toughness test or take 1 Fatigue; failure by 4+ degrees also inflicts 1d10 Toughness damage. The gas lasts for up to 2d5 rounds.</t>
  </si>
  <si>
    <t>Frag</t>
  </si>
  <si>
    <t>2d10X</t>
  </si>
  <si>
    <t>Hallucinogen</t>
  </si>
  <si>
    <t>Blast (6), Hallucinogenic (2)</t>
  </si>
  <si>
    <t>Haywire</t>
  </si>
  <si>
    <t>Haywire (2)</t>
  </si>
  <si>
    <t>Krak</t>
  </si>
  <si>
    <t>2d10+4X</t>
  </si>
  <si>
    <t>Concussive (0), Vengeful (9)*</t>
  </si>
  <si>
    <t>The Vengeful quality only applies to vehicles.</t>
  </si>
  <si>
    <t>Photon Flash</t>
  </si>
  <si>
    <t>Blast (6)</t>
  </si>
  <si>
    <t>Anyone in the blast radius must make a +10 Agility test or be blinded for [Degrees of Failure] rounds.</t>
  </si>
  <si>
    <t>Smoke</t>
  </si>
  <si>
    <t>Smoke (4)</t>
  </si>
  <si>
    <t>Stun</t>
  </si>
  <si>
    <t>Blast (3), Concussive (2)</t>
  </si>
  <si>
    <t>Web</t>
  </si>
  <si>
    <t>Blast (3), Snare (2)</t>
  </si>
  <si>
    <t>The webbing dissolves in 1d5 hours.</t>
  </si>
  <si>
    <t>Frag Missile</t>
  </si>
  <si>
    <t>2d10+2X</t>
  </si>
  <si>
    <t>Blast (5)</t>
  </si>
  <si>
    <t>Krak Missile</t>
  </si>
  <si>
    <t>3d10+8X</t>
  </si>
  <si>
    <t>Concussive (3), Proven (2), Vengeful (9)*</t>
  </si>
  <si>
    <t>Fire Bomb</t>
  </si>
  <si>
    <t>Blast (2), Flame</t>
  </si>
  <si>
    <t>Requires a Half Action to ready before throwing. Not compatible with launchers.</t>
  </si>
  <si>
    <t>Melta Bomb</t>
  </si>
  <si>
    <t>6d10E</t>
  </si>
  <si>
    <t>Blast (2), Flame, Melta</t>
  </si>
  <si>
    <t>Must be placed.</t>
  </si>
  <si>
    <t>Psychotroke Grenade</t>
  </si>
  <si>
    <t>Blast (3), Hallucinogenic (4)</t>
  </si>
  <si>
    <t>Bypasses sealed armor. Targets add 1 to the Hallucinogen roll for each Degree of Failure on their Toughness test.</t>
  </si>
  <si>
    <t>Psyk-Out Grenade</t>
  </si>
  <si>
    <t>1d10X</t>
  </si>
  <si>
    <t>Blast (3), Smoke (3)</t>
  </si>
  <si>
    <t>Prevents the usage of psychic powers, and may temporarily reduce targets' Psy Rating.</t>
  </si>
  <si>
    <t>Rad Grenade</t>
  </si>
  <si>
    <t>1d10E</t>
  </si>
  <si>
    <t>Blast (2)</t>
  </si>
  <si>
    <t>Targets hit must pass a -20 Toughness test or take 2d10 Toughness Damage.</t>
  </si>
  <si>
    <t>Spore Bomb</t>
  </si>
  <si>
    <t>Targets are exposed to mind-mould (DH2 403).</t>
  </si>
  <si>
    <t>Tears of the Emperor</t>
  </si>
  <si>
    <t>Blast (2), Sanctified</t>
  </si>
  <si>
    <t>Psykers hit by this weapon must roll for Perils of the Warp. Daemons gain Warp Instability (or take -20 on Warp Instability tests if they already had it).</t>
  </si>
  <si>
    <t>Whitefire Grenade</t>
  </si>
  <si>
    <t>1d10+4X</t>
  </si>
  <si>
    <t>Blast (3), Corrosive, Flame, Smoke (5), Toxic (2)</t>
  </si>
  <si>
    <t>Anyone who starts their turn in range of the Smoke quality takes 1d10I damage (Corrosive, Toxic (2)) and must test for suffocation.</t>
  </si>
  <si>
    <t>Grav Pistol</t>
  </si>
  <si>
    <t>Graviton, Concussive (1)</t>
  </si>
  <si>
    <t>Graviton Gun</t>
  </si>
  <si>
    <t>Graviton, Concussive (2)</t>
  </si>
  <si>
    <t>Needle Pistol</t>
  </si>
  <si>
    <t>Accurate, Toxic (5), Felling (1)</t>
  </si>
  <si>
    <t>Counts as having the Silencer upgrade.</t>
  </si>
  <si>
    <t>Needle Rifle</t>
  </si>
  <si>
    <t>Web Pistol</t>
  </si>
  <si>
    <t>Snare (0)</t>
  </si>
  <si>
    <t>Webber</t>
  </si>
  <si>
    <t>Snare (1), Blast (5)</t>
  </si>
  <si>
    <t>Purgatus Crossbow</t>
  </si>
  <si>
    <t>1d10+5I</t>
  </si>
  <si>
    <t>16kg</t>
  </si>
  <si>
    <t>Can use any shotgun or crossbow ammo, as well as Purgatus Stakes.</t>
  </si>
  <si>
    <t>Condemnor</t>
  </si>
  <si>
    <t>1d10+4R</t>
  </si>
  <si>
    <t>Great Weapon*</t>
  </si>
  <si>
    <t>Melee</t>
  </si>
  <si>
    <t>2d10R</t>
  </si>
  <si>
    <t>Unbalanced</t>
  </si>
  <si>
    <t>Hunting Lance</t>
  </si>
  <si>
    <t>2d10+3X</t>
  </si>
  <si>
    <t>Concussive (3)</t>
  </si>
  <si>
    <t>Single-use. Counts as a Staff the explosive goes off.</t>
  </si>
  <si>
    <t>Improvised</t>
  </si>
  <si>
    <t>1d10-2I</t>
  </si>
  <si>
    <t>Primitive (7), Unbalanced</t>
  </si>
  <si>
    <t>Knife</t>
  </si>
  <si>
    <t>Melee/Thr</t>
  </si>
  <si>
    <t>5m</t>
  </si>
  <si>
    <t>1d5R</t>
  </si>
  <si>
    <t>Shield</t>
  </si>
  <si>
    <t>1d5I</t>
  </si>
  <si>
    <t>Defensive</t>
  </si>
  <si>
    <t>+2 AP to body and wielding arm. Attacks made with this suffer a -20 to hit instead of the normal penalty from Defensive.</t>
  </si>
  <si>
    <t>Spear*</t>
  </si>
  <si>
    <t>Primitive (8)</t>
  </si>
  <si>
    <t>Staff*</t>
  </si>
  <si>
    <t>1d10I</t>
  </si>
  <si>
    <t>Primitive (7), Balanced</t>
  </si>
  <si>
    <t>Sword</t>
  </si>
  <si>
    <t>Balanced</t>
  </si>
  <si>
    <t>Truncheon</t>
  </si>
  <si>
    <t>Warhammer*</t>
  </si>
  <si>
    <t>Primitive (8), Concussive (1)</t>
  </si>
  <si>
    <t>Whip</t>
  </si>
  <si>
    <t>3m</t>
  </si>
  <si>
    <t>Primitive (6), Flexible</t>
  </si>
  <si>
    <t>Brazier of Holy Fire</t>
  </si>
  <si>
    <t>Flame, Unbalanced</t>
  </si>
  <si>
    <t>All allies in line of sight gain +10 to WP tests. Can be used as a one-shot heavy flamer, but after firing it loses the Flame quality until refueled. May require Weapon Training (Flame).</t>
  </si>
  <si>
    <t>Fire Gauntlets</t>
  </si>
  <si>
    <t>A matched pair of gauntlets. The wearer can ignite them as a Free Action to gain a +20 bonus to Intimidate for the rest of the encounter (or 2d10 minutes). May require Weapon Training (Flame).</t>
  </si>
  <si>
    <t>Axe of Retribution*</t>
  </si>
  <si>
    <t>Felling (2), Sanctified</t>
  </si>
  <si>
    <t>Flail of Chastisement</t>
  </si>
  <si>
    <t>1d10+3R</t>
  </si>
  <si>
    <t>Primitive (8), Flexible, Snare (0), Crippling (2)</t>
  </si>
  <si>
    <t>The Crippling quality only applies to targets currently affected by Snare.</t>
  </si>
  <si>
    <t>Man-Catcher*</t>
  </si>
  <si>
    <t>2m</t>
  </si>
  <si>
    <t>Snare (4), Unwieldy</t>
  </si>
  <si>
    <t>The wielder must spend a Half Action to maintain Snare. Best-quality versions add Shocking.</t>
  </si>
  <si>
    <t>Praesidium Protectiva</t>
  </si>
  <si>
    <t>14kg</t>
  </si>
  <si>
    <t>Very Rare*</t>
  </si>
  <si>
    <t>+4 AP to body and wielding arm, and counts as a Force Field (rating 35).</t>
  </si>
  <si>
    <t>Chainaxe*</t>
  </si>
  <si>
    <t>13kg</t>
  </si>
  <si>
    <t>Chainblade</t>
  </si>
  <si>
    <t>1d10+1R</t>
  </si>
  <si>
    <t>Chainsword</t>
  </si>
  <si>
    <t>1d10+2R</t>
  </si>
  <si>
    <t>Tearing, Balanced</t>
  </si>
  <si>
    <t>Eviscerator*</t>
  </si>
  <si>
    <t>Tearing, Razor Sharp, Unwieldy</t>
  </si>
  <si>
    <t>+1 to Righteous Fury critical rolls.</t>
  </si>
  <si>
    <t>Omnissian Axe*</t>
  </si>
  <si>
    <t>2d10+4E</t>
  </si>
  <si>
    <t>Power Field, Unbalanced</t>
  </si>
  <si>
    <t>Counts as a combi-tool.</t>
  </si>
  <si>
    <t>Power Fist</t>
  </si>
  <si>
    <t>2d10E</t>
  </si>
  <si>
    <t>Power Field, Unwieldy</t>
  </si>
  <si>
    <t>Add double the user's Strength bonus to damage.</t>
  </si>
  <si>
    <t>Power Sword</t>
  </si>
  <si>
    <t>Power Field, Balanced</t>
  </si>
  <si>
    <t>Power Axe*</t>
  </si>
  <si>
    <t>Power Maul (High)</t>
  </si>
  <si>
    <t>Power Field, Shocking</t>
  </si>
  <si>
    <t>Gains Concussive (0) when wielded with two hands.</t>
  </si>
  <si>
    <t>1d10+1E</t>
  </si>
  <si>
    <t>Shocking</t>
  </si>
  <si>
    <t>Power Stake</t>
  </si>
  <si>
    <t>Power Field, Sanctified, Unbalanced</t>
  </si>
  <si>
    <t>Deals an extra 1d10 damage per point of target's Psy Rating. Owning a Power Stake grants a +10 bonus on Interaction tests with the Ordo Hereticus.</t>
  </si>
  <si>
    <t>Shock Maul</t>
  </si>
  <si>
    <t>2.5kg</t>
  </si>
  <si>
    <t>Shock Whip</t>
  </si>
  <si>
    <t>1d10+1I</t>
  </si>
  <si>
    <t>Shocking, Flexible</t>
  </si>
  <si>
    <t>Electro-Flail</t>
  </si>
  <si>
    <t>Flexible, Shocking</t>
  </si>
  <si>
    <t>Force Sword</t>
  </si>
  <si>
    <t>Force, Balanced</t>
  </si>
  <si>
    <t>Force Staff*</t>
  </si>
  <si>
    <t>Force</t>
  </si>
  <si>
    <t>Auxiliary Grenade Launcher</t>
  </si>
  <si>
    <t>Single-use. Basic, 45m, S/-/-, Clip 1, Rld Full, Indirect. Can fire either this or the main weapon in a turn, but not both.</t>
  </si>
  <si>
    <t>+2.5kg</t>
  </si>
  <si>
    <t>Basic (Las, SP, or Bolt).</t>
  </si>
  <si>
    <t>Backpack Ammo Supply</t>
  </si>
  <si>
    <t>Increases Clip to 5x its original size and requires 5 minutes to reload. Jams lose 1 clip worth of ammo and don't require reloading.</t>
  </si>
  <si>
    <t>+15kg</t>
  </si>
  <si>
    <t>Ranged (Bolt, Flame, Las, Melta, Plasma, or SP).</t>
  </si>
  <si>
    <t>Compact</t>
  </si>
  <si>
    <t>Halves weight, range, and clip size. -1 damage, -20 on skill tests to find the weapon. Removing this upgrade increases penalties.</t>
  </si>
  <si>
    <t>x1/2</t>
  </si>
  <si>
    <t>Basic (Las, SP, Bolt, Plasma, or Flame) or Pistol (any).</t>
  </si>
  <si>
    <t>Custom Grip</t>
  </si>
  <si>
    <t>+5 to WS/BS for the owner, -5 to WS/BS for anyone else.</t>
  </si>
  <si>
    <t>Any.</t>
  </si>
  <si>
    <t>Deactivated Safety Features</t>
  </si>
  <si>
    <t>Can Ready this weapon while Readying another item. If the user suffers 4+ DoF on a Movement test, bad things happen.</t>
  </si>
  <si>
    <t>Expanded Magazine</t>
  </si>
  <si>
    <t>Increases Clip by 50%.</t>
  </si>
  <si>
    <t>+1kg</t>
  </si>
  <si>
    <t>Ranged.</t>
  </si>
  <si>
    <t>Exterminator</t>
  </si>
  <si>
    <t>One-shot flamer.</t>
  </si>
  <si>
    <t>Any except Pistol or Thrown.</t>
  </si>
  <si>
    <t>Fire Selector</t>
  </si>
  <si>
    <t>The wielder can choose between three different ammunition types at the beginning of each turn. Doesn't increase Clip size.</t>
  </si>
  <si>
    <t>Pistol/Basic (Bolt, Launcher, or SP).</t>
  </si>
  <si>
    <t>Fluid Action</t>
  </si>
  <si>
    <t>Adds an extra Degree of Success when firing Semi-Auto, increases reload time by a Half Action.</t>
  </si>
  <si>
    <t>Ranged (semi-auto).</t>
  </si>
  <si>
    <t>Forearm Weapon Mounting</t>
  </si>
  <si>
    <t>Can use pistol while keeping hands free. Reduces range by 1/3.</t>
  </si>
  <si>
    <t>Pistol (Las, SP, Bolt, Melta, or Low-Tech).</t>
  </si>
  <si>
    <t>Melee Attachment</t>
  </si>
  <si>
    <t>Counts as Spear in melee.</t>
  </si>
  <si>
    <t>+2kg</t>
  </si>
  <si>
    <t>Basic.</t>
  </si>
  <si>
    <t>Modified Stock</t>
  </si>
  <si>
    <t>Adds +2 to WS/BS with a Half Action Aim, or +4 with a Full Action Aim.</t>
  </si>
  <si>
    <t>Mono</t>
  </si>
  <si>
    <t>No longer Primitive, +2 Penetration. Power weapons are only affected with field off.</t>
  </si>
  <si>
    <t>Melee (Low-Tech or Power).</t>
  </si>
  <si>
    <t>Motion Predictor</t>
  </si>
  <si>
    <t>+10 to BS when firing on Semi-Auto or Full Auto.</t>
  </si>
  <si>
    <t>+0.5kg</t>
  </si>
  <si>
    <t>Ranged (non-Low-Tech, auto).</t>
  </si>
  <si>
    <t>Omni-Scope</t>
  </si>
  <si>
    <t>Sight. Combines Preysense, Red-Dot, and Telescopic scopes.</t>
  </si>
  <si>
    <t>Basic (Las, SP, Bolt, Plasma, or Low-Tech).</t>
  </si>
  <si>
    <t>Photo Sight</t>
  </si>
  <si>
    <t>Sight. No penalties due to darkness.</t>
  </si>
  <si>
    <t>Pistol Grip</t>
  </si>
  <si>
    <t>One hand without -20 penalty, range halved.</t>
  </si>
  <si>
    <t>Preysense Sight</t>
  </si>
  <si>
    <t>Sight. No penalties due to darkness, +20 to visual Perception tests in the dark.</t>
  </si>
  <si>
    <t>Quick-Release</t>
  </si>
  <si>
    <t>Reload times longer than a Half Action are reduced by a Half Action.</t>
  </si>
  <si>
    <t>Red-Dot Laser Sight</t>
  </si>
  <si>
    <t>Sight. +10 to BS when fired on single shot.</t>
  </si>
  <si>
    <t>Pistol/Basic (Las, SP, Bolt, Plasma, or Low-Tech).</t>
  </si>
  <si>
    <t>Reinforced</t>
  </si>
  <si>
    <t>Increases weight by 20%. Ranged: +1 Damage when used as a Melee weapon. Melee: 60% of being destroyed by Power Fields.</t>
  </si>
  <si>
    <t>x1.2</t>
  </si>
  <si>
    <t>Sacred Inscriptions</t>
  </si>
  <si>
    <t>+10 to Pinning tests.</t>
  </si>
  <si>
    <t>Silencer</t>
  </si>
  <si>
    <t>Awareness tests to hear this weapon take a -20 penalty and can only be attempted at half the normal distance.</t>
  </si>
  <si>
    <t>Pistol/Basic (SP).</t>
  </si>
  <si>
    <t>Suspensors</t>
  </si>
  <si>
    <t>Halves weight, user always counts as Braced.</t>
  </si>
  <si>
    <t>Heavy.</t>
  </si>
  <si>
    <t>Targeter</t>
  </si>
  <si>
    <t>When making a BS test with a negative final modifier, reduce the penalty by 10.</t>
  </si>
  <si>
    <t>+1.5kg</t>
  </si>
  <si>
    <t>Ranged (Las, SP, Bolt, or Heavy).</t>
  </si>
  <si>
    <t>Telescopic Sight</t>
  </si>
  <si>
    <t>Sight. Ignore penalties for long and extreme range with a Full Action Aim.</t>
  </si>
  <si>
    <t>Tox Dispenser</t>
  </si>
  <si>
    <t>Free action to gain Toxic (2) for one round. May use up to ten times before refilling.</t>
  </si>
  <si>
    <t>+0.75kg</t>
  </si>
  <si>
    <t>Melee (Low-Tech or Chain).</t>
  </si>
  <si>
    <t>Tripod/Bipod</t>
  </si>
  <si>
    <t>Used to brace anywhere. A bipod has a 90-degree arc, while a tripod has a 180-degree arc.</t>
  </si>
  <si>
    <t>Basic/Heavy.</t>
  </si>
  <si>
    <t>Vox-Operated</t>
  </si>
  <si>
    <t>Fire, operate shot selector, switch firing modes by voice command.</t>
  </si>
  <si>
    <t>Ranged (non-Low-Tech).</t>
  </si>
  <si>
    <t>Standard Ammo</t>
  </si>
  <si>
    <t>Default ammunition profile for any specific weapon. Availability is one step easier than the weapon.</t>
  </si>
  <si>
    <t>Amputator Shells</t>
  </si>
  <si>
    <t>+2 Damage.</t>
  </si>
  <si>
    <t>Autoguns, autopistols, hand cannons, shotguns, sniper rifles, stub automatics, and stub revolvers.</t>
  </si>
  <si>
    <t>Bleeder Rounds</t>
  </si>
  <si>
    <t>Causes Blood Loss for 1d5 rounds or until treated. Has no extra effect vs. Daemonic or Machine trait targets.</t>
  </si>
  <si>
    <t>Autoguns, autopistols, hand cannons, stub automatics, and stub revolvers.</t>
  </si>
  <si>
    <t>Dumdum Bullets</t>
  </si>
  <si>
    <t>Adds +2 Damage but doubles target's AP.</t>
  </si>
  <si>
    <t>Stub revolvers, stub automatics, sniper rifles, and hand cannons.</t>
  </si>
  <si>
    <t>Expander Rounds</t>
  </si>
  <si>
    <t>+1 Damage and Penetration.</t>
  </si>
  <si>
    <t>Autoguns, autopistols, sniper rifles, stub automatics, and stub revolvers.</t>
  </si>
  <si>
    <t>Explosive Arrows/Quarrels</t>
  </si>
  <si>
    <t>-10 penalty to BS, damage type becomes X, loses Primitive, gains Blast (1).</t>
  </si>
  <si>
    <t>Bows and crossbows</t>
  </si>
  <si>
    <t>Hot-Shot Charge Pack</t>
  </si>
  <si>
    <t>+1 Damage, Pen 4, adds Tearing, loses Reliable, clip reduced to 1.</t>
  </si>
  <si>
    <t>Las carbines, lasguns, laspistols and long las.</t>
  </si>
  <si>
    <t>Inferno Shells</t>
  </si>
  <si>
    <t>Gains the Flame quality.</t>
  </si>
  <si>
    <t>Ranged (Bolt or shotgun).</t>
  </si>
  <si>
    <t>Man-Stopper Bullets</t>
  </si>
  <si>
    <t>Increase Penetration by 3.</t>
  </si>
  <si>
    <t>Autoguns, autopistols, hand cannons, sniper rifles, stub automatics, and stub revolvers.</t>
  </si>
  <si>
    <t>Scrambler Rounds</t>
  </si>
  <si>
    <t>Gains Hallucinogenic (2) and Recharge.</t>
  </si>
  <si>
    <t>Ranged (SP or Bolt).</t>
  </si>
  <si>
    <t>Tempest Bolt Shells</t>
  </si>
  <si>
    <t>Damage type becomes E, gains the Shocking quality. +3 Damage against Machine targets.</t>
  </si>
  <si>
    <t>Bolt.</t>
  </si>
  <si>
    <t>Tox Rounds</t>
  </si>
  <si>
    <t>Gains Toxic (1), -2 Dam.</t>
  </si>
  <si>
    <t>“Emperor’s Light” Thermal Bolts</t>
  </si>
  <si>
    <t>Loses Primitive and Accurate. Gains +1d10E Dam, Pen 6, Melta, and Inaccurate.</t>
  </si>
  <si>
    <t>Crossbows.</t>
  </si>
  <si>
    <t>“Emperor’s Wrath” Shard Bolts</t>
  </si>
  <si>
    <t>Crippling (2).</t>
  </si>
  <si>
    <t>“Heretic’s Match” Incendiary Rounds</t>
  </si>
  <si>
    <t>Gains Flame and Unreliable, loses Blast.</t>
  </si>
  <si>
    <t>Bows, crossbows, and shotguns.</t>
  </si>
  <si>
    <t>Purgatus Stakes</t>
  </si>
  <si>
    <t>Gains Sanctified. Psykers and warp entities must make a WP test or roll for Perils of the Warp.</t>
  </si>
  <si>
    <t>Purgatus Crossbow.</t>
  </si>
  <si>
    <t>Purity Bolts</t>
  </si>
  <si>
    <t>Haywire (2).</t>
  </si>
  <si>
    <t>Sanctified Ammunition</t>
  </si>
  <si>
    <t>Sanctified.</t>
  </si>
  <si>
    <t>Bows, crossbows, flame, or SP.</t>
  </si>
  <si>
    <t>Silver Stakes</t>
  </si>
  <si>
    <t>Gains Sanctified. Psykers and warp entities take an additional 1d10 damage.</t>
  </si>
  <si>
    <t>Theta-Pattern Concussion Bolts</t>
  </si>
  <si>
    <t>Gains Blast (5) and Concussive (5). Anyone in Blast radius must make a -20 Strength test or be knocked Prone 1d5 meters away.</t>
  </si>
  <si>
    <t>Theta-Pattern Shock Bolts</t>
  </si>
  <si>
    <t>Gains Shocking. Targets that fail the Toughness test with 3+ Degrees of Failure are knocked Unconscious instead of Stunned.</t>
  </si>
  <si>
    <t>Name</t>
  </si>
  <si>
    <t>Description</t>
  </si>
  <si>
    <t>Wt</t>
  </si>
  <si>
    <t>Availability</t>
  </si>
  <si>
    <t>Src</t>
  </si>
  <si>
    <t>Pg.</t>
  </si>
  <si>
    <t>Used For</t>
  </si>
  <si>
    <t>Class</t>
  </si>
  <si>
    <t>Range</t>
  </si>
  <si>
    <t>RoF</t>
  </si>
  <si>
    <t>Dam</t>
  </si>
  <si>
    <t>Pen</t>
  </si>
  <si>
    <t>Clip</t>
  </si>
  <si>
    <t>Rld</t>
  </si>
  <si>
    <t>Special</t>
  </si>
  <si>
    <t>Notes</t>
  </si>
  <si>
    <t>Type</t>
  </si>
  <si>
    <t>Low-Tech</t>
  </si>
  <si>
    <t>Chain</t>
  </si>
  <si>
    <t>Power</t>
  </si>
  <si>
    <t>Shock</t>
  </si>
  <si>
    <t>Plasma</t>
  </si>
  <si>
    <t>Flame</t>
  </si>
  <si>
    <t>Launchers</t>
  </si>
  <si>
    <t>Grenades &amp; Explosives</t>
  </si>
  <si>
    <t>Exotic</t>
  </si>
  <si>
    <t>Ammunition</t>
  </si>
  <si>
    <t>Heavy Leathers</t>
  </si>
  <si>
    <t>Body, Arms</t>
  </si>
  <si>
    <t>Imperial Robes</t>
  </si>
  <si>
    <t>Body, Arms, Legs</t>
  </si>
  <si>
    <t>Armoured Bodyglove</t>
  </si>
  <si>
    <t>Chainmail Suit</t>
  </si>
  <si>
    <t>Feudal World Plate</t>
  </si>
  <si>
    <t>All</t>
  </si>
  <si>
    <t>Xenos Hide Vest</t>
  </si>
  <si>
    <t>Body</t>
  </si>
  <si>
    <t>20kg</t>
  </si>
  <si>
    <t>Mouldsuit</t>
  </si>
  <si>
    <t>10 kg</t>
  </si>
  <si>
    <t>Protects against mind-mould, as well as poisons and fire. May be damaged if worn in combat.</t>
  </si>
  <si>
    <t>Praetor Armour</t>
  </si>
  <si>
    <t>16 kg</t>
  </si>
  <si>
    <t>Includes respirator, comm-link, photo-visor, targeter, recoil gloves, and a magnetic holster. Wearers without the Adeptus Mechanicus background gain Enemy (Adeptus Mechanicus) while wearing it.</t>
  </si>
  <si>
    <t>Armor Type</t>
  </si>
  <si>
    <t>Location(s) Covered</t>
  </si>
  <si>
    <t>AP</t>
  </si>
  <si>
    <t>Agi</t>
  </si>
  <si>
    <t>WT</t>
  </si>
  <si>
    <t>Flak Helmet</t>
  </si>
  <si>
    <t>Head</t>
  </si>
  <si>
    <t>Flak Gauntlets</t>
  </si>
  <si>
    <t>Arms</t>
  </si>
  <si>
    <t>Light Flak Cloak</t>
  </si>
  <si>
    <t>Flak Vest</t>
  </si>
  <si>
    <t>Flak Cloak</t>
  </si>
  <si>
    <t>Flak Coat</t>
  </si>
  <si>
    <t>Imperial Guard Flak Armour</t>
  </si>
  <si>
    <t>11kg</t>
  </si>
  <si>
    <t>Flak</t>
  </si>
  <si>
    <t>Mesh Vest</t>
  </si>
  <si>
    <t>Mesh Cloak</t>
  </si>
  <si>
    <t>Mesh</t>
  </si>
  <si>
    <t>Carapace Helm</t>
  </si>
  <si>
    <t>Carapace Gauntlets</t>
  </si>
  <si>
    <t>Carapace Greaves</t>
  </si>
  <si>
    <t>Legs</t>
  </si>
  <si>
    <t>Enforcer Light Carapace</t>
  </si>
  <si>
    <t>Carapace Chestplate</t>
  </si>
  <si>
    <t>Militarum Tempestus Carapace</t>
  </si>
  <si>
    <t>Carapace</t>
  </si>
  <si>
    <t>Power Armour</t>
  </si>
  <si>
    <t>Light Power Armor</t>
  </si>
  <si>
    <t>Unnatural Strength (+1), increase Size by 1, counts as sealed while wearing the helmet. Runs out of power in 1d5 hours.</t>
  </si>
  <si>
    <t>Adepta Sororitas Power Armour</t>
  </si>
  <si>
    <t>35 kg</t>
  </si>
  <si>
    <t>Extremely Rare*</t>
  </si>
  <si>
    <t>Unnatural Strength (+1), wearer always counts as Braced.</t>
  </si>
  <si>
    <t>Refractor Field</t>
  </si>
  <si>
    <t>Imposes a -20 penalty to Stealth.</t>
  </si>
  <si>
    <t>Conversion Field</t>
  </si>
  <si>
    <t>If more than 12 damage is blocked at once, a flash of light is released equivalent to a photon-flash grenade centered on the wearer. The wearer is unaffected by this.</t>
  </si>
  <si>
    <t>Displacer Field</t>
  </si>
  <si>
    <t>User scatters 3d10 meters from starting point. If all three dice come up the same value, gain 1 Corruption point and return 1d5 rounds later. If surprised, the player may not act the round they return.</t>
  </si>
  <si>
    <t>Power Field (Personal)</t>
  </si>
  <si>
    <t>Imposes a -20 penalty to Stealth. Does not affect ranged attacks within 1m or melee attacks.</t>
  </si>
  <si>
    <t>Power Field (Vehicle/Emplacement)</t>
  </si>
  <si>
    <t>500kg</t>
  </si>
  <si>
    <t>Field Wall Generator</t>
  </si>
  <si>
    <t>18 kg</t>
  </si>
  <si>
    <t>Creates a wall of force up to 1.5m high and 8m long between linked generators.</t>
  </si>
  <si>
    <t>Rosarius</t>
  </si>
  <si>
    <t>0.6 kg</t>
  </si>
  <si>
    <t>Allies within line of sight gain +10 to Fear and Pinning tests until the wearer takes critical damage or dies.</t>
  </si>
  <si>
    <t>Force Fields</t>
  </si>
  <si>
    <t>Adamantine Chainguard</t>
  </si>
  <si>
    <t>Any</t>
  </si>
  <si>
    <t>May destroy attacker's melee weapon if the 1s digit of the attack roll is a 1.</t>
  </si>
  <si>
    <t>Auto-Senses</t>
  </si>
  <si>
    <t>Adds +5 to BS and +10 to Awareness tests based on sight/hearing.</t>
  </si>
  <si>
    <t>Brazier of Saint Roberto</t>
  </si>
  <si>
    <t>Armor, helmet, or backpack</t>
  </si>
  <si>
    <t>Grants bonuses to interaction tests (and a penalty to Stealth) while lit. May ignite the wearer if knocked Prone.</t>
  </si>
  <si>
    <t>Ceramite Plating</t>
  </si>
  <si>
    <t>Carapace or Power</t>
  </si>
  <si>
    <t>+3 AP agains Flame, Melta, and other heat-based attacks.</t>
  </si>
  <si>
    <t>Devotional Iconography</t>
  </si>
  <si>
    <t>Grants +10 to Command tests when dealing with loyalists, and -10 to all Fellowship tests against others.</t>
  </si>
  <si>
    <t>Hexagrammatic Wards</t>
  </si>
  <si>
    <t>Ignores Warp Weapon quality, provides double AP against psychic powers, and adds +20 on tests to resist psychic attacks.</t>
  </si>
  <si>
    <t>Armour Upgrades</t>
  </si>
  <si>
    <t>Backpack</t>
  </si>
  <si>
    <t>Abundant</t>
  </si>
  <si>
    <t>Increases carry limit by 30kg, and requires a Full Action to retrieve stored items. Only one Backpack/Combat Vest can be worn at a time.</t>
  </si>
  <si>
    <t>Chameleoline Cloak</t>
  </si>
  <si>
    <t>+20 to Stealth; when standing still, -30 to all BS tests against the wearer.</t>
  </si>
  <si>
    <t>Chrono</t>
  </si>
  <si>
    <t>A watch that keeps time; standards vary based on world.</t>
  </si>
  <si>
    <t>Clothing</t>
  </si>
  <si>
    <t>Shows stance and worth.</t>
  </si>
  <si>
    <t>Combat Vest</t>
  </si>
  <si>
    <t>Increases carry limit by 15kg, and requires a Free Action to retrieve stored items. Only one Backpack/Combat Vest can be worn at a time.</t>
  </si>
  <si>
    <t>Concealed Holster</t>
  </si>
  <si>
    <t>Conceals gun. Attempts to find the weapon take a -20 penalty, but the action time to Ready the weapon is increased by a Half Action.</t>
  </si>
  <si>
    <t>Deadspace Earpiece</t>
  </si>
  <si>
    <t>+20 to resist sonic effects and the Concussive quality.</t>
  </si>
  <si>
    <t>Explosive Collar</t>
  </si>
  <si>
    <t>Can explode remotely up to 1km, killing the wearer and dealing damage as a Frag Grenade to anyone nearby. Removal without the trigger requres a -20 Tech-Use test; 2 Degrees of Failure causes detonation.</t>
  </si>
  <si>
    <t>Filtration Plugs</t>
  </si>
  <si>
    <t>+20 to Toughness tests to resist gasses. Good quality adds +30 instead, Poor clogs after 5 hours of use.</t>
  </si>
  <si>
    <t>Photo-Visors/Contacts</t>
  </si>
  <si>
    <t>Gain the Dark Sight trait. Good quality versions grant immunity to photon flash grenades.</t>
  </si>
  <si>
    <t>Preysense Goggles</t>
  </si>
  <si>
    <t>No penalties due to darkness, +20 to visual Perception tests in the dark.</t>
  </si>
  <si>
    <t>Rebreather</t>
  </si>
  <si>
    <t>Immune to gases and can breathe underwater. Canisters last an hour before being replaced, and are Scarce. Varies by craftsmanship.</t>
  </si>
  <si>
    <t>Recoil Glove</t>
  </si>
  <si>
    <t>Can fire Basic weapons with one hand without penalty.</t>
  </si>
  <si>
    <t>Respirator/Gas Mask</t>
  </si>
  <si>
    <t>+30 to Toughness tests to resist gas, may reroll if failed. Varies by craftsmanship.</t>
  </si>
  <si>
    <t>Survival Suit</t>
  </si>
  <si>
    <t>+20 to Toughness tests against extreme environments. Varies by craftsmanship</t>
  </si>
  <si>
    <t>Synskin</t>
  </si>
  <si>
    <t>Provides 2 AP to all unarmored locations and grants +10 to Stealth tests. Invisible to infra-red and Dark Sight.</t>
  </si>
  <si>
    <t>Void Suit</t>
  </si>
  <si>
    <t>Full suit with re-breather, can survive in vacuum. Varies by craftsmanship.</t>
  </si>
  <si>
    <t>Clothing &amp; Personal Items</t>
  </si>
  <si>
    <t>Amasec</t>
  </si>
  <si>
    <t>An alcoholic drink distilled from wine; varies from low-quality swill to booze fit for a king.</t>
  </si>
  <si>
    <t>Desoleum Fungus</t>
  </si>
  <si>
    <t>Lasts 1d10 rounds, and inflicts 1 Fatigue. The user can invert the die result of one 1d100 roll while affected by the drug.</t>
  </si>
  <si>
    <t>De-Tox</t>
  </si>
  <si>
    <t>Immediately removes all drug effects, stunned for [1d10-Toughness Bonus] rounds as you expel all you can inside you.</t>
  </si>
  <si>
    <t>Frenzon*</t>
  </si>
  <si>
    <t>Grants the Frenzy talent, and the user immediately becomes Frenzied. Lasts 1d10 minutes.</t>
  </si>
  <si>
    <t>Lho-Sticks</t>
  </si>
  <si>
    <t>Space cigarettes.</t>
  </si>
  <si>
    <t>Obscura*</t>
  </si>
  <si>
    <t>A recreational drug, often illegal. Enter a dreamlike state for 1d5 hours, after which you enter a deep depression for 1d10 hours unless another dose is taken.</t>
  </si>
  <si>
    <t>Ration Pack</t>
  </si>
  <si>
    <t>Eating a ration pack while resting for at least 2 hours allows the user to recover an extra point of Fatigue.</t>
  </si>
  <si>
    <t>Recaf</t>
  </si>
  <si>
    <t>Removes 1 Fatigue. Repeated doses have reduced effectiveness.</t>
  </si>
  <si>
    <t>Sacred Unguents</t>
  </si>
  <si>
    <t>Requires a Full Action to apply. Makes a gun immune to jamming for the duration of one magazine. If already jammed, it unjams but does not gain this immunity.</t>
  </si>
  <si>
    <t>Slaught*</t>
  </si>
  <si>
    <t>Increase Agility and Perception bonus by 3 for 2d10 minutes. Afterwards, test Toughness or take -20 to Agility and Perception tests for 1d5 hours. Also called onslaught.</t>
  </si>
  <si>
    <t>Spook*</t>
  </si>
  <si>
    <t>Randomly induces psychic ability, possibly causing Insanity.</t>
  </si>
  <si>
    <t>Stimm*</t>
  </si>
  <si>
    <t>Lasts 3d10 rounds, ignore characteristic penalties from damage and cannot be Stunned. When it wears off, take a -20 penalty to Strength, Toughness and Agility tests for one hour.</t>
  </si>
  <si>
    <t>Tranq</t>
  </si>
  <si>
    <t>A low-quality booze known for its numbing, depressive effect.</t>
  </si>
  <si>
    <t>Drugs &amp; Consumables</t>
  </si>
  <si>
    <t>Auspex/Scanner</t>
  </si>
  <si>
    <t>+20 Awareness when in use. Can make a Tech-Use test to detect imperceptible things (gasses, biosigns radiation, etc). Range is 50m, walls 50cm thick and some materials can block it. Good quality adds +30, Poor quality only penetrates 20cm of material.</t>
  </si>
  <si>
    <t>Auto Quill</t>
  </si>
  <si>
    <t>+10 to Trade (any) tests.</t>
  </si>
  <si>
    <t>Clip/Drop Harness</t>
  </si>
  <si>
    <t>+30 to Climb tests to descend. You cannot fall due to failure when using one. Holds 150kg, or 200kg if Good Craftsmanship.</t>
  </si>
  <si>
    <t>Combi-Tool</t>
  </si>
  <si>
    <t>+10 to Tech-Use tests.</t>
  </si>
  <si>
    <t>Comm Leech</t>
  </si>
  <si>
    <t>A tool to intercept transmissions. If the Tech-Use test is failed by more than [Int bonus] degrees, all targets become aware that someone is trying to intercept the signal.</t>
  </si>
  <si>
    <t>Data-Slate</t>
  </si>
  <si>
    <t>A data storage and recording device. General term for anything from recorders to full fledged PDAs.</t>
  </si>
  <si>
    <t>Demolition Kit</t>
  </si>
  <si>
    <t>Contains demolition charges, det-cord, and detonators. Individual components can be replaced without Requisition if supplies are available.</t>
  </si>
  <si>
    <t>Diagnostor</t>
  </si>
  <si>
    <t>+20 to Medicae or Perception tests to determine an ailment. Success indicates proper treatment.</t>
  </si>
  <si>
    <t>Disguise Kit</t>
  </si>
  <si>
    <t>Allows for the creation of disguises. Individual components can be replaced without Requisition if supplies are available.</t>
  </si>
  <si>
    <t>Excruciator Kit</t>
  </si>
  <si>
    <t>+20 to Interrogation tests.</t>
  </si>
  <si>
    <t>Field Suture</t>
  </si>
  <si>
    <t>+30 to Medicae tests to stop Blood Loss.</t>
  </si>
  <si>
    <t>Glow-Globe/Stablight</t>
  </si>
  <si>
    <t>Illuminates an area of a dozen or more meters, lasts 1d5 hours before needing recharge.</t>
  </si>
  <si>
    <t>Grapnel &amp; Line</t>
  </si>
  <si>
    <t>Fires grappling hook with 100m wire line attached. The line can be retracted by powered winch at about 5m/round. A Common set holds 150kg, Good/Best hold 200kg.</t>
  </si>
  <si>
    <t>Grav Chute</t>
  </si>
  <si>
    <t>High-tech parachute. See page for usage details.</t>
  </si>
  <si>
    <t>Hand-Held Targeter</t>
  </si>
  <si>
    <t>+20 BS to an ally's next Indirect attack.</t>
  </si>
  <si>
    <t>Inhaler/Injector</t>
  </si>
  <si>
    <t>Holds a single dose of a drug, which may be administered as a Half Action.</t>
  </si>
  <si>
    <t>Lascutter</t>
  </si>
  <si>
    <t>Can cut or weld 10cm a turn, altering time for thickness. May be used as a weapon against stationary targets [Heavy, 2m, 2d10+10E, Pen 12, Clip 5, Rld 2Full].</t>
  </si>
  <si>
    <t>Laud Hailer</t>
  </si>
  <si>
    <t>A megaphone.</t>
  </si>
  <si>
    <t>Magboots</t>
  </si>
  <si>
    <t>Allows user to walk normally in zero-g on a suitable surface, but reduces Agility bonus (and by effect, movement) by 2.</t>
  </si>
  <si>
    <t>Magnoculars</t>
  </si>
  <si>
    <t>Binoculars that may also have multiple other functions.</t>
  </si>
  <si>
    <t>Manacles</t>
  </si>
  <si>
    <t>Handcuffs. Bound characters take a -40 penalty to WS/BS tests.</t>
  </si>
  <si>
    <t>Medi-Kit</t>
  </si>
  <si>
    <t>+10 to Medicae.</t>
  </si>
  <si>
    <t>Medi-Kit (advanced)</t>
  </si>
  <si>
    <t>+20 to Medicae, and allows untrained use.</t>
  </si>
  <si>
    <t>Micro-Bead</t>
  </si>
  <si>
    <t>A short-ranged communication device. Useful up to 1km, but may be vastly reduced by various conditions, such as weather and walls.</t>
  </si>
  <si>
    <t>Monotask Servo-Skull</t>
  </si>
  <si>
    <t>Can function as an auspex, glow-globe, laud hailer, medi-kit, or combi-tool. See description for details.</t>
  </si>
  <si>
    <t>Multicompass</t>
  </si>
  <si>
    <t>+20 to Survival and Navigation (Surface) tests.</t>
  </si>
  <si>
    <t>Multikey</t>
  </si>
  <si>
    <t>+30 to Security tests when opening locks.</t>
  </si>
  <si>
    <t>Null Rod</t>
  </si>
  <si>
    <t>Nullifies psychic powers and protects the wielder at the same time. May be used as a melee weapon. See page for details.</t>
  </si>
  <si>
    <t>Pict Recorder</t>
  </si>
  <si>
    <t>A video recorder. May have holographic capabilities as well. Usually capable of playback, and often built into servitors and servo-skulls.</t>
  </si>
  <si>
    <t>Psy-Focus</t>
  </si>
  <si>
    <t>+10 to Focus Power tests for psykers.</t>
  </si>
  <si>
    <t>Regicide Set</t>
  </si>
  <si>
    <t>A chess set. May grant Fellowship test bonuses after a game.</t>
  </si>
  <si>
    <t>Screamer</t>
  </si>
  <si>
    <t>A proximity alarm. To activate, the GM rolls a secret Tech-Use test for the player. It has a Perception of 75 to detect sounds or motion. If it detects any motion, it emits a loud sound that can be heard up to 1km away in good conditions.</t>
  </si>
  <si>
    <t>Signal Jammer</t>
  </si>
  <si>
    <t>A device that jams communication signals. Basic models are obvious; more advanced ones can work undetected.</t>
  </si>
  <si>
    <t>Static Generator</t>
  </si>
  <si>
    <t>Jams all frequencies within 30 meters. Very obvious.</t>
  </si>
  <si>
    <t>Stummer</t>
  </si>
  <si>
    <t>Nullifies sound in a small area. A character using one gains a +30 to Stealth tests. Lasts about 20 minutes before requiring one hour recharge.</t>
  </si>
  <si>
    <t>Vox-Caster</t>
  </si>
  <si>
    <t>A radio device. Can be used to send signals as far 100km (for Common models).</t>
  </si>
  <si>
    <t>Writing Kit</t>
  </si>
  <si>
    <t>Contains papers, inks, and quills for writing.</t>
  </si>
  <si>
    <t>Tools</t>
  </si>
  <si>
    <t>Augur Array</t>
  </si>
  <si>
    <t>Acts as standard auspex, the use of which requires a Half Action to concentrate. Varies by craftsmanship.</t>
  </si>
  <si>
    <t>Autosanguine</t>
  </si>
  <si>
    <t>Always considered Lightly Wounded, and remove two points of damage per day.</t>
  </si>
  <si>
    <t>Baleful Eye</t>
  </si>
  <si>
    <t>Counts as a Hot-shot Laspistol (Range 10m, Clip -). Can be fired when hands are full.</t>
  </si>
  <si>
    <t>Bionic Arm</t>
  </si>
  <si>
    <t>A replacement arm, which more or less duplicates the function of the original. See page for details on craftsmanship.</t>
  </si>
  <si>
    <t>Bionic Legs</t>
  </si>
  <si>
    <t>Replaces a leg/both legs/hips/etc. and more or less duplicates the function of the original. See page for details on craftsmanship.</t>
  </si>
  <si>
    <t>Bionic Respiratory System</t>
  </si>
  <si>
    <t>+20 to Toughness tests made to resist airborne toxins and gas weapons. Varies by craftsmanship.</t>
  </si>
  <si>
    <t>Bionic Heart</t>
  </si>
  <si>
    <t>+1 AP to the body (stacks with armor) and grants the Sprint talent.</t>
  </si>
  <si>
    <t>Bionic Senses</t>
  </si>
  <si>
    <t>Duplicates normal senses. Varies by craftsmanship.</t>
  </si>
  <si>
    <t>Calculus Logi Upgrade</t>
  </si>
  <si>
    <t>+10 to Linguistics, Logic, and Scholastic Lore tests.</t>
  </si>
  <si>
    <t>Cerebral Implants</t>
  </si>
  <si>
    <t>Used to restore brain damaged individuals. Varying effects based on craftsmanship.</t>
  </si>
  <si>
    <t>Cranial Armour</t>
  </si>
  <si>
    <t>+1 AP to the head (stacks with armor).</t>
  </si>
  <si>
    <t>Ferric Lure Implants</t>
  </si>
  <si>
    <t>Requires Mechanicus Implants. Allows the summoning of light metallic objects; see page for details.</t>
  </si>
  <si>
    <t>Interface Port</t>
  </si>
  <si>
    <t>+10 to Common Lore, Inquiry, or Tech-Use when connected to a relevant device.</t>
  </si>
  <si>
    <t>Internal Reservoir</t>
  </si>
  <si>
    <t>Rare*</t>
  </si>
  <si>
    <t>No longer take Fatigue from using Luminen Capacitors, but each use drains reservoir by 50%. Takes one day of rest to recharge.</t>
  </si>
  <si>
    <t>Locator Matrix</t>
  </si>
  <si>
    <t>Automatically know magnetic north, present location, velocity, altitude, time of day and other information. However, it requires a map to be truly effective.</t>
  </si>
  <si>
    <t>Luminen Capacitor</t>
  </si>
  <si>
    <t>Allows the user to charge various devices or make attacks with Mechanicus Implants. See page for usage.</t>
  </si>
  <si>
    <t>Maglev Coils</t>
  </si>
  <si>
    <t>Allows the user to float. See page for details.</t>
  </si>
  <si>
    <t>Mechadendrite (Ballistic)</t>
  </si>
  <si>
    <t>Counts as a Laspistol with unlimited ammo. May be fired as a reaction. Requires Mechadendrite Use (Weapon). Mechanicus only.</t>
  </si>
  <si>
    <t>Mechadendrite (Manipulator)</t>
  </si>
  <si>
    <t>+20 to Strength tests. Equipped with grippers that may be used as a weapon for 1d10+2I Damage. Requires Mechadendrite Use (Utility). Mechanicus only.</t>
  </si>
  <si>
    <t>Mechadendrite (Medicae)</t>
  </si>
  <si>
    <t>+10 to Medicae and Interrogation, can act as injector, half action to stop blood loss, eases amputation, chain-scalpel does 1d5R. Requires Mechadendrite Use (Utility). Mechanicus only.</t>
  </si>
  <si>
    <t>Mechadendrite (Optical)</t>
  </si>
  <si>
    <t>+10 to all visual Perception tests. Can be used to see the microscopic to telescopic, see normally in darkness, +20 to vision based tests at night. May be equipped with a light. Requires Mechadendrite Use (Utility). Mechanicus only.</t>
  </si>
  <si>
    <t>Mechadendrite (Utility)</t>
  </si>
  <si>
    <t>+10 to Tech-Use tests. Can blast smoke every 15 minutes to penalize WS tests. Includes a knife with Defensive. Requires Mechadendrite Use (Utility).</t>
  </si>
  <si>
    <t>Memorance Implant</t>
  </si>
  <si>
    <t>+10 to Trade (Loremancer) tests, or other tests in social situations where recorded info provides value. Also grants the Total Recall talent.</t>
  </si>
  <si>
    <t>Mind Impulse Unit (MIU)</t>
  </si>
  <si>
    <t>Used to interface with compatible devices. +10 Tech-Use, Pilot, or Drive tests when linked. Varies by craftsmanship.</t>
  </si>
  <si>
    <t>MIU Weapon Interface</t>
  </si>
  <si>
    <t>Can mentally operate a single weapon, usually attached to the shoulder, and fire the connected weapon as a Free Action (with the Attack subtype - see DH2 218).</t>
  </si>
  <si>
    <t>Respiratory Filter Implant</t>
  </si>
  <si>
    <t>Adds a +20 bonus on tests to resist toxic gases or atmospheric contaminants.</t>
  </si>
  <si>
    <t>Scribe-tines</t>
  </si>
  <si>
    <t>+10 to all Lore skill tests.</t>
  </si>
  <si>
    <t>Subskin Armour</t>
  </si>
  <si>
    <t>+2 AP to body, arms, and legs (stacks with armor).</t>
  </si>
  <si>
    <t>Synthmuscle</t>
  </si>
  <si>
    <t>Grants Unnatural Strength (1). Best quality gives Unnatural Strength (4) instead, but -10 on Agility tests.</t>
  </si>
  <si>
    <t>Vocal Implant</t>
  </si>
  <si>
    <t>Amplifies the user's voice so it can be heard on the battlefield.</t>
  </si>
  <si>
    <t>Volitor Implant</t>
  </si>
  <si>
    <t>May hide certain info in artificial memory or prevent a certain task. Attempts to force info or task can knock out or kill user.</t>
  </si>
  <si>
    <t>Equipment - Ranged Weapons</t>
  </si>
  <si>
    <t>Power Maul (Low)</t>
  </si>
  <si>
    <t>Equipment - Melee Weapons</t>
  </si>
  <si>
    <t>Equipment - Weapon Mods and Ammunition</t>
  </si>
  <si>
    <t>Weapon Mods</t>
  </si>
  <si>
    <t>Equipment - Armour</t>
  </si>
  <si>
    <t>Equipment - Gear and Tools</t>
  </si>
  <si>
    <t>Equipment - Cybernetics</t>
  </si>
  <si>
    <t>Note: Cybernetics with an * for availability  can only be used by characters with the Mechanicus Implats trait.</t>
  </si>
  <si>
    <t>Accurate</t>
  </si>
  <si>
    <t>Grants an additional +10 when used with the Aim action. On an aimed single shot with a Basic weapon, gain 1d10 extra damage for every 2 Degrees of Success (maximum 2d10).</t>
  </si>
  <si>
    <t>Grants a +10 to WS tests made to parry.</t>
  </si>
  <si>
    <t>Blast (X)</t>
  </si>
  <si>
    <t>Hits all targets in X radius. Roll damage once and apply it to all affected targets. Missed attacks scatter.</t>
  </si>
  <si>
    <t>Concussive*</t>
  </si>
  <si>
    <t>Stuns a target. Target must make a Toughness test (-10 per X) on hit or be stunned for 1 round per Degree of Failure. Targets taking more than [Strength Bonus] damage are knocked Prone.</t>
  </si>
  <si>
    <t>Corrosive</t>
  </si>
  <si>
    <t>Reduces target's AP by 1d10 per hit until repaired with a Tech-Use test. If the target has 0 AP, apply the extra damage to them (ignoring Toughness).</t>
  </si>
  <si>
    <t>Crippling (X)</t>
  </si>
  <si>
    <t>When a target suffers at least one wound from a weapon with this quality, they become "crippled" for the remainder of the encounter, or until healed of all damage, whichever comes first. If a character takes more than a Half Action while Crippled, they suffer X in Rending damage to the same location, with no reduction for Armor or Toughness.</t>
  </si>
  <si>
    <t>The weapon gains +15 to Parry, but takes a -10 penalty when attacking.</t>
  </si>
  <si>
    <t>Felling (X)</t>
  </si>
  <si>
    <t>Ignore one level of Unnatural Toughness per X.</t>
  </si>
  <si>
    <t>The wielder doesn't test BS, instead, all creatures in 30 degree arc test must Agility or take a hit. If hit, test Agility again or be set on fire. This ignores cover. If you do not have the proper talent, the targets get +20 to avoid, or +30 if unbraced Heavy. For DH and RT: Hit body only, jams on 9.</t>
  </si>
  <si>
    <t>Flexible</t>
  </si>
  <si>
    <t>Weapons with this quality cannot be parried, but can be used to parry attacks.</t>
  </si>
  <si>
    <t>Counts as a Best Craftsmanship Mono version of a standard Low-Tech weapon. In the hands of a psyker, add +1 Damage and Pen per point of base Psy Rating and change the damage type to E. When the wielder damages an opponent, he may make a Focus Power test (Opposed Willpower) as a Half Action. This test can't trigger Psychic Phenomena. If he succeeds, he deals an additional 1d10E damage per Degree of Success, ignoring armor and Toughness. Can't be destroyed by Power Fields.</t>
  </si>
  <si>
    <t>Graviton</t>
  </si>
  <si>
    <t>Deals additional damage equal to target's AP.</t>
  </si>
  <si>
    <t>Hallucinogenic (X)</t>
  </si>
  <si>
    <t>Anyone hit by this weapon must make a Toughness test (-10 per X) or suffer a delusion (DH2 146). Respirators and sealed armor grant +20 to resist. This effect lasts 1 round, plus 1 per Degree of Failure.</t>
  </si>
  <si>
    <t>Haywire (X)*</t>
  </si>
  <si>
    <t>Everything in X radius goes haywire. Roll for effect (DH2 147). Effects lessen by one step per round. If multiple Haywire areas overlap, only the strongest effect applies.</t>
  </si>
  <si>
    <t>Inaccurate</t>
  </si>
  <si>
    <t>Gain no bonus for Aiming.</t>
  </si>
  <si>
    <t>Indirect (X)</t>
  </si>
  <si>
    <t>Can attack targets beyond line of sight by taking a -10 penalty and a Full Action to fire. Successful attacks scatter (DH2 230) and land anywhere within 1d10-[BS Bonus] meters; missed shots land within Xd10 meters.</t>
  </si>
  <si>
    <t>Lance</t>
  </si>
  <si>
    <t>Multiply the weapon's Penetration by [Degrees of Success + 1].</t>
  </si>
  <si>
    <t>Maximal</t>
  </si>
  <si>
    <t>A weapon with this quality has two firing modes: normal and maximal. This must be chosen at the beginning of the round. On Maximal, add 10m to range, 1d10 to damage, and 2 to penetration. If it has blast, it is improved by 2. This shot uses three times as much ammunition, and temporarily adds the Recharge quality if it isn't already present.</t>
  </si>
  <si>
    <t>Double penetration when firing at Short range or closer.</t>
  </si>
  <si>
    <t>Overheats</t>
  </si>
  <si>
    <t>A roll of 91 or higher causes an overheat. When this happens, the wielder suffers energy damage equal to the weapon's damage with Pen 0 to the wielding arm, or a random arm if 2-handed. May avoid this by dropping the weapon as a Free Action. Must spend a round cooling down. Does not jam, and any effects that would cause it to instead cause an overheat.</t>
  </si>
  <si>
    <t>Power Field</t>
  </si>
  <si>
    <t>On a successful Parry test with this weapon, there is a 75% chance the offending weapon will be destroyed. Warp Weapons, Natural Weapons, and Power Weapons are immune.</t>
  </si>
  <si>
    <t>Primitive (X)</t>
  </si>
  <si>
    <t>Weapons with this quality treat any rolled damage above X as X. A 10/0 is still required to trigger Zealous Hatred / Righteous Fury.</t>
  </si>
  <si>
    <t>Proven (X)</t>
  </si>
  <si>
    <t>Treat any damage die roll lower than the rating as that rating. For example, if the weapon has Proven (3), and a 1 or 2 is rolled, treat it as a 3.</t>
  </si>
  <si>
    <t>Razor Sharp</t>
  </si>
  <si>
    <t>If an attack results in 3 or more Degrees of Success, double the weapon's Penetration when resolving the hit.</t>
  </si>
  <si>
    <t>Recharge</t>
  </si>
  <si>
    <t>May only fire every other round.</t>
  </si>
  <si>
    <t>Only jams on a roll of 100. Weapons with this quality that do not roll to hit never jam.</t>
  </si>
  <si>
    <t>Sanctified</t>
  </si>
  <si>
    <t>Counts as Holy, and has special effects on some Daemonic and Warp Creatures. Astartes weapons must be Exceptional or Master-Crafted to be Sanctified.</t>
  </si>
  <si>
    <t>At Short Range or closer, +10 to hit. At Point Blank, +3 damage. At Long or Extreme Range, -3 damage (minimum 0).</t>
  </si>
  <si>
    <t>A target that takes damage after AP and Toughness must make a Toughness test or be Stunned for [Degrees of Failure/2] rounds and take 1 Fatigue.</t>
  </si>
  <si>
    <t>Smoke (X)</t>
  </si>
  <si>
    <t xml:space="preserve">When a hit is scored (not necessarily on a living target), it creates a smoke screen X meters in diameter. It lasts for 1d10+10 rounds, or less in adverse weather. </t>
  </si>
  <si>
    <t>Snare</t>
  </si>
  <si>
    <t>On hit, make an Agility test (-10 per X) or be immobilized. Immobilized targets can't do anything except attempt escape (Strength or Agility test, same modifiers as the initial test) and are helpless until free.</t>
  </si>
  <si>
    <t>Spray</t>
  </si>
  <si>
    <t xml:space="preserve">This weapon does not need a test to fire. All creatures in the weapon's range, in a 30 degree arc, must make an Agility test or be struck by the attack and take damage normally. Targets get a +20 bonus on the Agility test if the wielder is untrained, or a +30 bonus if the weapon is Heavy and not braced. Cover offers no protection unless it conceals completely. Spray attacks always resolve against the body. They Jam if the firer rolls 9 on any damage dice (before bonuses). </t>
  </si>
  <si>
    <t>Storm</t>
  </si>
  <si>
    <t>This doubles the number of hits inflicted on the target and ammo expended.</t>
  </si>
  <si>
    <t>Roll one extra die for damage, and discard the lowest result.</t>
  </si>
  <si>
    <t>Toxic (X)</t>
  </si>
  <si>
    <t>Anyone that takes Damage from a Toxic weapon after Armor and Toughness must make a Toughness test with a -10 penalty per X. Failure results in an immediate 1d10 damage of the same type, with no reduction, to the same location. Some weapons may have additional effects; see their profiles for more info.</t>
  </si>
  <si>
    <t>Twin-Linked</t>
  </si>
  <si>
    <t>A weapon with this gains a +20 bonus to hit when fired and uses twice as much ammo. In addition, the weapon may score one additional hit if the attack roll succeeds by two or more Degrees of Success. Lastly, reload time is doubled.</t>
  </si>
  <si>
    <t>Weapons with this quality suffer a -10 when used to parry.</t>
  </si>
  <si>
    <t>Unreliable weapons jam on a roll of 91 or higher on all firing modes.</t>
  </si>
  <si>
    <t>Unwieldy</t>
  </si>
  <si>
    <t>Weapons with this quality cannot be used to parry or make Lightning Attacks.</t>
  </si>
  <si>
    <t>Vengeful (X)</t>
  </si>
  <si>
    <t>Triggers Righteous Fury if any damage die result is X or higher.</t>
  </si>
  <si>
    <t>Item Keyword</t>
  </si>
  <si>
    <t>Ubiquitous (UB)</t>
  </si>
  <si>
    <t>Abundant (AB)</t>
  </si>
  <si>
    <t>Plentiful (PL)</t>
  </si>
  <si>
    <t>Common (CM)</t>
  </si>
  <si>
    <t>Average (AV)</t>
  </si>
  <si>
    <t>Scarce (SC)</t>
  </si>
  <si>
    <t>Rare (RA)</t>
  </si>
  <si>
    <t>Very Rare (VT)</t>
  </si>
  <si>
    <t>Extremely Rare (ER)</t>
  </si>
  <si>
    <t>Near Unique (NU)</t>
  </si>
  <si>
    <t>Unique (UN)</t>
  </si>
  <si>
    <t>Requisition Modifier</t>
  </si>
  <si>
    <t>Automatic</t>
  </si>
  <si>
    <t>Easy (+30)</t>
  </si>
  <si>
    <t>Routine (+20)</t>
  </si>
  <si>
    <t>Ordinary (+10)</t>
  </si>
  <si>
    <t>Challenging (+0)</t>
  </si>
  <si>
    <t>Difficult (-10)</t>
  </si>
  <si>
    <t>Hard (-20)</t>
  </si>
  <si>
    <t>Very Hard (-30)</t>
  </si>
  <si>
    <t>Arduous (-40)</t>
  </si>
  <si>
    <t>Punishing (-50)</t>
  </si>
  <si>
    <t>Hellish (-60)</t>
  </si>
  <si>
    <t>Craftsmanship Level</t>
  </si>
  <si>
    <t>Requisition and Repair Modifier</t>
  </si>
  <si>
    <t>1 (Poor)</t>
  </si>
  <si>
    <t>2 (Common)</t>
  </si>
  <si>
    <t>3 (Good)</t>
  </si>
  <si>
    <t>4 (Best)</t>
  </si>
  <si>
    <t>+10</t>
  </si>
  <si>
    <t>+0</t>
  </si>
  <si>
    <t>-20</t>
  </si>
  <si>
    <t>-30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</si>
</sst>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
    <numFmt numFmtId="165" formatCode="@\m"/>
  </numFmts>
  <fonts count="36" x14ac:knownFonts="1">
    <font>
      <sz val="11"/>
      <color theme="1"/>
      <name val="Calibri"/>
      <family val="2"/>
      <scheme val="minor"/>
    </font>
    <font>
      <b/>
      <sz val="11"/>
      <color theme="1"/>
      <name val="Calibri"/>
      <family val="2"/>
      <scheme val="minor"/>
    </font>
    <font>
      <sz val="16"/>
      <color theme="1"/>
      <name val="Caslon Antique"/>
      <family val="1"/>
    </font>
    <font>
      <sz val="14"/>
      <color theme="1"/>
      <name val="Times New Roman"/>
      <family val="1"/>
    </font>
    <font>
      <u/>
      <sz val="16"/>
      <color theme="1"/>
      <name val="Caslon Antique"/>
      <family val="1"/>
    </font>
    <font>
      <b/>
      <sz val="12"/>
      <color theme="1"/>
      <name val="Calibri"/>
      <family val="2"/>
      <scheme val="minor"/>
    </font>
    <font>
      <sz val="12"/>
      <color theme="1"/>
      <name val="Calibri"/>
      <family val="2"/>
      <scheme val="minor"/>
    </font>
    <font>
      <i/>
      <sz val="11"/>
      <color theme="1"/>
      <name val="Calibri"/>
      <family val="2"/>
      <scheme val="minor"/>
    </font>
    <font>
      <b/>
      <i/>
      <sz val="11"/>
      <color theme="1"/>
      <name val="Calibri"/>
      <family val="2"/>
      <scheme val="minor"/>
    </font>
    <font>
      <i/>
      <sz val="12"/>
      <color theme="1"/>
      <name val="Calibri"/>
      <family val="2"/>
      <scheme val="minor"/>
    </font>
    <font>
      <sz val="12"/>
      <color indexed="81"/>
      <name val="Calibri"/>
      <family val="2"/>
    </font>
    <font>
      <b/>
      <i/>
      <sz val="12"/>
      <color indexed="81"/>
      <name val="Calibri"/>
      <family val="2"/>
    </font>
    <font>
      <sz val="24"/>
      <color theme="1"/>
      <name val="Caslon Antique"/>
      <family val="1"/>
    </font>
    <font>
      <sz val="11"/>
      <color theme="1" tint="0.499984740745262"/>
      <name val="Caslon Antique"/>
      <family val="1"/>
    </font>
    <font>
      <sz val="24"/>
      <color theme="1" tint="0.499984740745262"/>
      <name val="Caslon Antique"/>
      <family val="1"/>
    </font>
    <font>
      <sz val="11"/>
      <color rgb="FF9C6500"/>
      <name val="Calibri"/>
      <family val="2"/>
      <scheme val="minor"/>
    </font>
    <font>
      <sz val="14"/>
      <color theme="0"/>
      <name val="Times New Roman"/>
      <family val="1"/>
    </font>
    <font>
      <sz val="11"/>
      <name val="Calibri"/>
      <family val="2"/>
      <scheme val="minor"/>
    </font>
    <font>
      <sz val="12"/>
      <name val="Calibri"/>
      <family val="2"/>
      <scheme val="minor"/>
    </font>
    <font>
      <b/>
      <sz val="12"/>
      <name val="Calibri"/>
      <family val="2"/>
      <scheme val="minor"/>
    </font>
    <font>
      <b/>
      <i/>
      <sz val="11"/>
      <color rgb="FFFF0000"/>
      <name val="Times New Roman"/>
      <family val="1"/>
    </font>
    <font>
      <sz val="14"/>
      <name val="Caslon Antique"/>
      <family val="1"/>
    </font>
    <font>
      <sz val="11"/>
      <color theme="2" tint="-0.249977111117893"/>
      <name val="Calibri"/>
      <family val="2"/>
      <scheme val="minor"/>
    </font>
    <font>
      <b/>
      <sz val="12"/>
      <color rgb="FFFF0000"/>
      <name val="Calibri"/>
      <family val="2"/>
      <scheme val="minor"/>
    </font>
    <font>
      <sz val="14"/>
      <color rgb="FF000000"/>
      <name val="Caslon Antique"/>
      <family val="1"/>
    </font>
    <font>
      <b/>
      <sz val="14"/>
      <color rgb="FF000000"/>
      <name val="Caslon Antique"/>
      <family val="1"/>
    </font>
    <font>
      <b/>
      <sz val="14"/>
      <color theme="0"/>
      <name val="Times New Roman"/>
      <family val="1"/>
    </font>
    <font>
      <i/>
      <sz val="12"/>
      <name val="Calibri"/>
      <family val="2"/>
      <scheme val="minor"/>
    </font>
    <font>
      <b/>
      <i/>
      <sz val="12"/>
      <name val="Calibri"/>
      <family val="2"/>
      <scheme val="minor"/>
    </font>
    <font>
      <sz val="14"/>
      <color theme="0"/>
      <name val="Caslon Antique"/>
      <family val="1"/>
    </font>
    <font>
      <sz val="11"/>
      <color indexed="8"/>
      <name val="Calibri"/>
      <family val="2"/>
    </font>
    <font>
      <sz val="11"/>
      <name val="Arial"/>
      <family val="2"/>
    </font>
    <font>
      <b/>
      <sz val="11"/>
      <name val="Arial"/>
      <family val="2"/>
    </font>
    <font>
      <b/>
      <sz val="11"/>
      <name val="Calibri"/>
      <family val="2"/>
      <scheme val="minor"/>
    </font>
    <font>
      <b/>
      <sz val="11"/>
      <color theme="0"/>
      <name val="Times New Roman"/>
      <family val="1"/>
    </font>
    <font>
      <sz val="11"/>
      <color theme="0"/>
      <name val="Calibri"/>
      <family val="2"/>
      <scheme val="minor"/>
    </font>
  </fonts>
  <fills count="7">
    <fill>
      <patternFill patternType="none"/>
    </fill>
    <fill>
      <patternFill patternType="gray125"/>
    </fill>
    <fill>
      <patternFill patternType="solid">
        <fgColor rgb="FFFFEB9C"/>
      </patternFill>
    </fill>
    <fill>
      <patternFill patternType="solid">
        <fgColor rgb="FF800000"/>
        <bgColor indexed="64"/>
      </patternFill>
    </fill>
    <fill>
      <patternFill patternType="solid">
        <fgColor theme="7" tint="0.79998168889431442"/>
        <bgColor theme="7" tint="0.79998168889431442"/>
      </patternFill>
    </fill>
    <fill>
      <patternFill patternType="solid">
        <fgColor theme="0" tint="-4.9989318521683403E-2"/>
        <bgColor indexed="64"/>
      </patternFill>
    </fill>
    <fill>
      <patternFill patternType="solid">
        <fgColor indexed="22"/>
        <bgColor indexed="31"/>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theme="7"/>
      </top>
      <bottom style="thin">
        <color theme="7"/>
      </bottom>
      <diagonal/>
    </border>
    <border>
      <left/>
      <right/>
      <top/>
      <bottom style="thin">
        <color theme="7"/>
      </bottom>
      <diagonal/>
    </border>
    <border>
      <left/>
      <right/>
      <top/>
      <bottom style="thin">
        <color indexed="64"/>
      </bottom>
      <diagonal/>
    </border>
  </borders>
  <cellStyleXfs count="4">
    <xf numFmtId="0" fontId="0" fillId="0" borderId="0"/>
    <xf numFmtId="0" fontId="15" fillId="2" borderId="0" applyNumberFormat="0" applyBorder="0" applyAlignment="0" applyProtection="0"/>
    <xf numFmtId="0" fontId="30" fillId="0" borderId="0"/>
    <xf numFmtId="0" fontId="30" fillId="0" borderId="0"/>
  </cellStyleXfs>
  <cellXfs count="122">
    <xf numFmtId="0" fontId="0" fillId="0" borderId="0" xfId="0"/>
    <xf numFmtId="0" fontId="2" fillId="0" borderId="0" xfId="0" applyFont="1"/>
    <xf numFmtId="0" fontId="4" fillId="0" borderId="0" xfId="0" applyFont="1" applyAlignment="1">
      <alignment horizont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3" fillId="0" borderId="0" xfId="0" applyFont="1" applyAlignment="1">
      <alignment horizontal="center" vertical="top"/>
    </xf>
    <xf numFmtId="0" fontId="6" fillId="0" borderId="0" xfId="0" quotePrefix="1" applyFont="1" applyAlignment="1">
      <alignment horizontal="center" vertical="center"/>
    </xf>
    <xf numFmtId="0" fontId="1" fillId="0" borderId="0" xfId="0" applyFont="1" applyAlignment="1">
      <alignment horizontal="center" vertical="center"/>
    </xf>
    <xf numFmtId="0" fontId="7" fillId="0" borderId="0" xfId="0" applyFont="1" applyAlignment="1">
      <alignment horizontal="center" vertical="center" wrapText="1"/>
    </xf>
    <xf numFmtId="0" fontId="6" fillId="0" borderId="0" xfId="0" quotePrefix="1" applyFont="1" applyAlignment="1">
      <alignment horizontal="center" vertical="center" wrapText="1"/>
    </xf>
    <xf numFmtId="0" fontId="1" fillId="0" borderId="0" xfId="0" applyFont="1" applyAlignment="1">
      <alignment horizontal="center" vertical="center" wrapText="1"/>
    </xf>
    <xf numFmtId="0" fontId="0" fillId="0" borderId="0" xfId="0" applyFont="1" applyAlignment="1">
      <alignment horizontal="center" vertical="center" wrapText="1"/>
    </xf>
    <xf numFmtId="0" fontId="12" fillId="0" borderId="0" xfId="0" applyFont="1" applyAlignment="1">
      <alignment horizontal="center" vertical="center"/>
    </xf>
    <xf numFmtId="0" fontId="2" fillId="0" borderId="0" xfId="0" applyFont="1" applyAlignment="1">
      <alignment horizontal="center" vertical="center"/>
    </xf>
    <xf numFmtId="0" fontId="13" fillId="0" borderId="0" xfId="0" applyFont="1" applyAlignment="1">
      <alignment horizontal="center" vertical="center" wrapText="1"/>
    </xf>
    <xf numFmtId="0" fontId="0" fillId="0" borderId="0" xfId="0" applyBorder="1"/>
    <xf numFmtId="0" fontId="16" fillId="3" borderId="0" xfId="0" applyFont="1" applyFill="1"/>
    <xf numFmtId="0" fontId="17" fillId="0" borderId="0" xfId="0" applyFont="1" applyAlignment="1">
      <alignment horizontal="center" vertical="center"/>
    </xf>
    <xf numFmtId="0" fontId="17" fillId="0" borderId="0" xfId="0" applyFont="1" applyAlignment="1">
      <alignment horizontal="center" vertical="center" wrapText="1"/>
    </xf>
    <xf numFmtId="0" fontId="18" fillId="0" borderId="0" xfId="0" applyFont="1" applyAlignment="1">
      <alignment horizontal="center" vertical="center"/>
    </xf>
    <xf numFmtId="0" fontId="18" fillId="0" borderId="0" xfId="0" applyFont="1" applyAlignment="1">
      <alignment horizontal="center" vertical="center" wrapText="1"/>
    </xf>
    <xf numFmtId="0" fontId="19" fillId="0" borderId="0" xfId="0" applyFont="1" applyAlignment="1">
      <alignment horizontal="center" vertical="center"/>
    </xf>
    <xf numFmtId="0" fontId="18" fillId="0" borderId="0" xfId="0" applyFont="1" applyAlignment="1">
      <alignment horizontal="left" vertical="center" wrapText="1"/>
    </xf>
    <xf numFmtId="0" fontId="20" fillId="0" borderId="0" xfId="0" applyFont="1" applyBorder="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0" fillId="0" borderId="0" xfId="0" applyAlignment="1">
      <alignment horizontal="left"/>
    </xf>
    <xf numFmtId="0" fontId="22" fillId="0" borderId="0" xfId="0" applyFont="1"/>
    <xf numFmtId="0" fontId="18" fillId="4" borderId="0" xfId="0" applyFont="1" applyFill="1" applyAlignment="1">
      <alignment horizontal="center" vertical="center"/>
    </xf>
    <xf numFmtId="0" fontId="18" fillId="4" borderId="5" xfId="0" applyFont="1" applyFill="1" applyBorder="1" applyAlignment="1">
      <alignment horizontal="center" vertical="center"/>
    </xf>
    <xf numFmtId="0" fontId="7" fillId="0" borderId="0" xfId="0" applyFont="1"/>
    <xf numFmtId="0" fontId="28" fillId="0" borderId="0" xfId="0" applyFont="1" applyAlignment="1">
      <alignment horizontal="center" vertical="center"/>
    </xf>
    <xf numFmtId="0" fontId="28" fillId="0" borderId="0" xfId="0" applyFont="1" applyAlignment="1">
      <alignment horizontal="center" vertical="center" wrapText="1"/>
    </xf>
    <xf numFmtId="0" fontId="5" fillId="0" borderId="0" xfId="0" applyFont="1" applyAlignment="1">
      <alignment horizontal="left"/>
    </xf>
    <xf numFmtId="0" fontId="6" fillId="0" borderId="1" xfId="0" quotePrefix="1" applyFont="1" applyBorder="1" applyAlignment="1">
      <alignment horizontal="left" vertical="center"/>
    </xf>
    <xf numFmtId="0" fontId="5" fillId="5" borderId="1" xfId="0" applyFont="1" applyFill="1" applyBorder="1" applyAlignment="1">
      <alignment horizontal="center" vertical="center"/>
    </xf>
    <xf numFmtId="0" fontId="18" fillId="0" borderId="0" xfId="0" applyNumberFormat="1" applyFont="1" applyAlignment="1">
      <alignment horizontal="center" vertical="center"/>
    </xf>
    <xf numFmtId="0" fontId="26" fillId="3" borderId="4" xfId="0" applyFont="1" applyFill="1" applyBorder="1" applyAlignment="1">
      <alignment horizontal="left" vertical="center" wrapText="1"/>
    </xf>
    <xf numFmtId="0" fontId="26" fillId="3" borderId="4" xfId="0" applyFont="1" applyFill="1" applyBorder="1" applyAlignment="1">
      <alignment horizontal="left" vertical="center"/>
    </xf>
    <xf numFmtId="0" fontId="18" fillId="4" borderId="0" xfId="0" applyFont="1" applyFill="1" applyAlignment="1">
      <alignment horizontal="left" vertical="center" wrapText="1"/>
    </xf>
    <xf numFmtId="0" fontId="18" fillId="4" borderId="5" xfId="0" applyFont="1" applyFill="1" applyBorder="1" applyAlignment="1">
      <alignment horizontal="left" vertical="center" wrapText="1"/>
    </xf>
    <xf numFmtId="0" fontId="27" fillId="4" borderId="0" xfId="0" applyFont="1" applyFill="1" applyAlignment="1">
      <alignment horizontal="left" vertical="center" wrapText="1"/>
    </xf>
    <xf numFmtId="0" fontId="27" fillId="0" borderId="0" xfId="0" applyFont="1" applyAlignment="1">
      <alignment horizontal="left" vertical="center" wrapText="1"/>
    </xf>
    <xf numFmtId="0" fontId="27" fillId="4" borderId="5" xfId="0" applyFont="1" applyFill="1" applyBorder="1" applyAlignment="1">
      <alignment horizontal="left" vertical="center" wrapText="1"/>
    </xf>
    <xf numFmtId="0" fontId="0" fillId="0" borderId="0" xfId="0" applyProtection="1">
      <protection locked="0"/>
    </xf>
    <xf numFmtId="0" fontId="21" fillId="2" borderId="1" xfId="1" applyFont="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14" fillId="0" borderId="1" xfId="0" applyFont="1" applyBorder="1" applyAlignment="1" applyProtection="1">
      <alignment horizontal="center" vertical="center"/>
      <protection locked="0"/>
    </xf>
    <xf numFmtId="0" fontId="13" fillId="0" borderId="1" xfId="0" applyFont="1" applyBorder="1" applyAlignment="1" applyProtection="1">
      <alignment horizontal="center" vertical="center" wrapText="1"/>
      <protection locked="0"/>
    </xf>
    <xf numFmtId="0" fontId="16" fillId="3" borderId="0" xfId="0" applyFont="1" applyFill="1" applyProtection="1"/>
    <xf numFmtId="0" fontId="3" fillId="0" borderId="1" xfId="0" applyFont="1" applyBorder="1" applyAlignment="1">
      <alignment horizontal="center" vertical="top"/>
    </xf>
    <xf numFmtId="0" fontId="6" fillId="0" borderId="1" xfId="0" quotePrefix="1" applyFont="1" applyBorder="1" applyAlignment="1">
      <alignment horizontal="center" vertical="center"/>
    </xf>
    <xf numFmtId="0" fontId="7" fillId="0" borderId="1" xfId="0" applyFont="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6" fillId="0" borderId="1" xfId="0" quotePrefix="1" applyFont="1" applyBorder="1" applyAlignment="1">
      <alignment horizontal="center" vertical="center" wrapText="1"/>
    </xf>
    <xf numFmtId="0" fontId="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9" fillId="0" borderId="0" xfId="0" applyFont="1" applyAlignment="1" applyProtection="1">
      <alignment horizontal="center"/>
      <protection hidden="1"/>
    </xf>
    <xf numFmtId="0" fontId="29" fillId="0" borderId="0" xfId="0" applyFont="1" applyAlignment="1">
      <alignment horizontal="center"/>
    </xf>
    <xf numFmtId="0" fontId="31" fillId="0" borderId="0" xfId="2" applyFont="1" applyBorder="1" applyAlignment="1">
      <alignment vertical="center"/>
    </xf>
    <xf numFmtId="0" fontId="31" fillId="0" borderId="0" xfId="2" applyFont="1" applyBorder="1" applyAlignment="1">
      <alignment horizontal="center" vertical="center"/>
    </xf>
    <xf numFmtId="49" fontId="31" fillId="0" borderId="0" xfId="2" applyNumberFormat="1" applyFont="1" applyBorder="1" applyAlignment="1">
      <alignment vertical="center"/>
    </xf>
    <xf numFmtId="0" fontId="31" fillId="0" borderId="0" xfId="3" applyFont="1" applyBorder="1" applyAlignment="1">
      <alignment vertical="center"/>
    </xf>
    <xf numFmtId="0" fontId="31" fillId="0" borderId="0" xfId="2" applyFont="1" applyBorder="1"/>
    <xf numFmtId="0" fontId="31" fillId="0" borderId="0" xfId="2" applyFont="1"/>
    <xf numFmtId="0" fontId="32" fillId="0" borderId="0" xfId="2" applyFont="1" applyFill="1" applyBorder="1" applyAlignment="1">
      <alignment vertical="center"/>
    </xf>
    <xf numFmtId="0" fontId="17" fillId="0" borderId="0" xfId="2" applyFont="1" applyBorder="1" applyAlignment="1">
      <alignment horizontal="center" vertical="center"/>
    </xf>
    <xf numFmtId="164" fontId="17" fillId="0" borderId="0" xfId="2" applyNumberFormat="1" applyFont="1" applyBorder="1" applyAlignment="1">
      <alignment horizontal="center" vertical="center"/>
    </xf>
    <xf numFmtId="165" fontId="17" fillId="0" borderId="0" xfId="2" applyNumberFormat="1" applyFont="1" applyBorder="1" applyAlignment="1">
      <alignment horizontal="center" vertical="center"/>
    </xf>
    <xf numFmtId="0" fontId="17" fillId="0" borderId="0" xfId="2" applyNumberFormat="1" applyFont="1" applyBorder="1" applyAlignment="1">
      <alignment horizontal="center" vertical="center"/>
    </xf>
    <xf numFmtId="0" fontId="17" fillId="0" borderId="0" xfId="2" applyFont="1" applyAlignment="1">
      <alignment horizontal="center" vertical="center"/>
    </xf>
    <xf numFmtId="0" fontId="34" fillId="3" borderId="0" xfId="2" applyFont="1" applyFill="1" applyAlignment="1">
      <alignment horizontal="center" vertical="center"/>
    </xf>
    <xf numFmtId="0" fontId="16" fillId="3" borderId="0" xfId="0" applyFont="1" applyFill="1" applyBorder="1"/>
    <xf numFmtId="0" fontId="26" fillId="3" borderId="0" xfId="2" applyFont="1" applyFill="1" applyBorder="1" applyAlignment="1">
      <alignment vertical="center"/>
    </xf>
    <xf numFmtId="0" fontId="26" fillId="3" borderId="0" xfId="2" applyFont="1" applyFill="1" applyBorder="1" applyAlignment="1">
      <alignment horizontal="center" vertical="center"/>
    </xf>
    <xf numFmtId="0" fontId="26" fillId="3" borderId="0" xfId="2" applyNumberFormat="1" applyFont="1" applyFill="1" applyBorder="1" applyAlignment="1">
      <alignment horizontal="left" vertical="center"/>
    </xf>
    <xf numFmtId="0" fontId="26" fillId="3" borderId="0" xfId="2" applyFont="1" applyFill="1" applyBorder="1" applyAlignment="1">
      <alignment horizontal="left" vertical="center"/>
    </xf>
    <xf numFmtId="0" fontId="17" fillId="0" borderId="0" xfId="2" applyFont="1" applyBorder="1" applyAlignment="1">
      <alignment horizontal="center" vertical="center" wrapText="1"/>
    </xf>
    <xf numFmtId="0" fontId="17" fillId="6" borderId="0" xfId="2" applyFont="1" applyFill="1" applyBorder="1" applyAlignment="1">
      <alignment horizontal="center" vertical="center"/>
    </xf>
    <xf numFmtId="49" fontId="17" fillId="0" borderId="0" xfId="2" applyNumberFormat="1" applyFont="1" applyBorder="1" applyAlignment="1">
      <alignment horizontal="center" vertical="center" wrapText="1"/>
    </xf>
    <xf numFmtId="49" fontId="17" fillId="0" borderId="0" xfId="2" applyNumberFormat="1" applyFont="1" applyAlignment="1">
      <alignment horizontal="center" vertical="center" wrapText="1"/>
    </xf>
    <xf numFmtId="0" fontId="17" fillId="0" borderId="6" xfId="2" applyFont="1" applyBorder="1" applyAlignment="1">
      <alignment horizontal="center" vertical="center" wrapText="1"/>
    </xf>
    <xf numFmtId="0" fontId="17" fillId="0" borderId="0" xfId="2" applyFont="1" applyAlignment="1">
      <alignment horizontal="center" vertical="center" wrapText="1"/>
    </xf>
    <xf numFmtId="0" fontId="1" fillId="0" borderId="0" xfId="0" applyFont="1" applyBorder="1" applyAlignment="1">
      <alignment horizontal="center" vertical="center"/>
    </xf>
    <xf numFmtId="0" fontId="17" fillId="6" borderId="0" xfId="2" applyNumberFormat="1" applyFont="1" applyFill="1" applyBorder="1" applyAlignment="1">
      <alignment horizontal="center" vertical="center"/>
    </xf>
    <xf numFmtId="0" fontId="33" fillId="0" borderId="0" xfId="2" applyFont="1" applyFill="1" applyBorder="1" applyAlignment="1">
      <alignment horizontal="center" vertical="center"/>
    </xf>
    <xf numFmtId="49" fontId="17" fillId="0" borderId="0" xfId="3" applyNumberFormat="1" applyFont="1" applyBorder="1" applyAlignment="1">
      <alignment horizontal="center" vertical="center" wrapText="1"/>
    </xf>
    <xf numFmtId="0" fontId="33" fillId="0" borderId="0" xfId="2" applyFont="1" applyBorder="1" applyAlignment="1">
      <alignment horizontal="center" vertical="center"/>
    </xf>
    <xf numFmtId="0" fontId="0" fillId="0" borderId="0" xfId="0" quotePrefix="1"/>
    <xf numFmtId="0" fontId="16" fillId="3" borderId="0" xfId="2" applyFont="1" applyFill="1" applyAlignment="1">
      <alignment vertical="center"/>
    </xf>
    <xf numFmtId="0" fontId="16" fillId="3" borderId="0" xfId="2" applyFont="1" applyFill="1" applyAlignment="1">
      <alignment horizontal="left" vertical="center"/>
    </xf>
    <xf numFmtId="49" fontId="17" fillId="0" borderId="0" xfId="3" applyNumberFormat="1" applyFont="1" applyAlignment="1">
      <alignment horizontal="center" vertical="center" wrapText="1"/>
    </xf>
    <xf numFmtId="0" fontId="17" fillId="6" borderId="0" xfId="2" quotePrefix="1" applyFont="1" applyFill="1" applyAlignment="1">
      <alignment horizontal="center" vertical="center"/>
    </xf>
    <xf numFmtId="0" fontId="17" fillId="0" borderId="0" xfId="3" applyFont="1" applyAlignment="1">
      <alignment horizontal="center" vertical="center"/>
    </xf>
    <xf numFmtId="49" fontId="17" fillId="0" borderId="0" xfId="0" applyNumberFormat="1" applyFont="1" applyAlignment="1">
      <alignment horizontal="center" vertical="center" wrapText="1"/>
    </xf>
    <xf numFmtId="0" fontId="17" fillId="6" borderId="0" xfId="2" applyFont="1" applyFill="1" applyAlignment="1">
      <alignment horizontal="center" vertical="center"/>
    </xf>
    <xf numFmtId="0" fontId="17" fillId="6" borderId="0" xfId="2" quotePrefix="1" applyFont="1" applyFill="1" applyBorder="1" applyAlignment="1">
      <alignment horizontal="center" vertical="center"/>
    </xf>
    <xf numFmtId="0" fontId="17" fillId="0" borderId="0" xfId="3" applyFont="1" applyBorder="1" applyAlignment="1">
      <alignment horizontal="center" vertical="center"/>
    </xf>
    <xf numFmtId="49" fontId="17" fillId="0" borderId="0" xfId="2" applyNumberFormat="1" applyFont="1" applyBorder="1" applyAlignment="1">
      <alignment horizontal="center" vertical="center"/>
    </xf>
    <xf numFmtId="0" fontId="17" fillId="0" borderId="0" xfId="3" applyFont="1" applyAlignment="1">
      <alignment horizontal="center" vertical="center" wrapText="1"/>
    </xf>
    <xf numFmtId="0" fontId="17" fillId="0" borderId="0" xfId="3" applyFont="1" applyBorder="1" applyAlignment="1">
      <alignment horizontal="center" vertical="center" wrapText="1"/>
    </xf>
    <xf numFmtId="0" fontId="26" fillId="3" borderId="0" xfId="0" applyFont="1" applyFill="1"/>
    <xf numFmtId="0" fontId="26" fillId="3" borderId="0" xfId="2" applyFont="1" applyFill="1"/>
    <xf numFmtId="0" fontId="26" fillId="3" borderId="0" xfId="2" applyFont="1" applyFill="1" applyAlignment="1">
      <alignment vertical="center"/>
    </xf>
    <xf numFmtId="0" fontId="26" fillId="3" borderId="0" xfId="2" applyNumberFormat="1" applyFont="1" applyFill="1" applyAlignment="1">
      <alignment horizontal="left"/>
    </xf>
    <xf numFmtId="0" fontId="26" fillId="3" borderId="0" xfId="2" applyFont="1" applyFill="1" applyAlignment="1">
      <alignment horizontal="center"/>
    </xf>
    <xf numFmtId="0" fontId="26" fillId="3" borderId="0" xfId="2" applyFont="1" applyFill="1" applyAlignment="1"/>
    <xf numFmtId="0" fontId="17" fillId="0" borderId="0" xfId="2" quotePrefix="1" applyFont="1" applyBorder="1" applyAlignment="1">
      <alignment horizontal="center" vertical="center"/>
    </xf>
    <xf numFmtId="0" fontId="26" fillId="3" borderId="0" xfId="2" applyFont="1" applyFill="1" applyAlignment="1">
      <alignment horizontal="left"/>
    </xf>
    <xf numFmtId="0" fontId="0" fillId="0" borderId="0" xfId="0" applyFont="1" applyAlignment="1">
      <alignment horizontal="center" vertical="center"/>
    </xf>
    <xf numFmtId="0" fontId="17" fillId="6" borderId="0" xfId="2" applyNumberFormat="1" applyFont="1" applyFill="1" applyAlignment="1">
      <alignment horizontal="center" vertical="center"/>
    </xf>
    <xf numFmtId="0" fontId="31" fillId="0" borderId="0" xfId="2" applyFont="1" applyBorder="1" applyAlignment="1">
      <alignment horizontal="left" vertical="center" wrapText="1"/>
    </xf>
    <xf numFmtId="0" fontId="31" fillId="0" borderId="0" xfId="2" applyFont="1" applyBorder="1" applyAlignment="1">
      <alignment horizontal="center" vertical="center" wrapText="1"/>
    </xf>
    <xf numFmtId="0" fontId="16" fillId="3" borderId="0" xfId="2" applyFont="1" applyFill="1" applyBorder="1" applyAlignment="1">
      <alignment horizontal="center" vertical="center" wrapText="1"/>
    </xf>
    <xf numFmtId="0" fontId="5" fillId="0" borderId="1" xfId="0" quotePrefix="1" applyFont="1" applyBorder="1" applyAlignment="1">
      <alignment horizontal="center" vertical="center" wrapText="1"/>
    </xf>
    <xf numFmtId="0" fontId="16" fillId="3" borderId="0" xfId="0" applyFont="1" applyFill="1" applyAlignment="1">
      <alignment horizontal="center" vertical="center"/>
    </xf>
    <xf numFmtId="0" fontId="0" fillId="0" borderId="0" xfId="0" quotePrefix="1" applyAlignment="1">
      <alignment horizontal="center" vertical="center"/>
    </xf>
    <xf numFmtId="0" fontId="16" fillId="3" borderId="0" xfId="0" applyFont="1" applyFill="1" applyAlignment="1">
      <alignment horizontal="center" wrapText="1"/>
    </xf>
    <xf numFmtId="0" fontId="35" fillId="0" borderId="0" xfId="0" applyFont="1"/>
  </cellXfs>
  <cellStyles count="4">
    <cellStyle name="Excel Built-in Normal" xfId="2"/>
    <cellStyle name="Excel Built-in Normal 2" xfId="3"/>
    <cellStyle name="Neutral" xfId="1" builtinId="28"/>
    <cellStyle name="Normal" xfId="0" builtinId="0"/>
  </cellStyles>
  <dxfs count="130">
    <dxf>
      <font>
        <b val="0"/>
        <i val="0"/>
        <strike val="0"/>
        <condense val="0"/>
        <extend val="0"/>
        <outline val="0"/>
        <shadow val="0"/>
        <u val="none"/>
        <vertAlign val="baseline"/>
        <sz val="11"/>
        <color auto="1"/>
        <name val="Calibri"/>
        <scheme val="minor"/>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strike val="0"/>
        <outline val="0"/>
        <shadow val="0"/>
        <u val="none"/>
        <vertAlign val="baseline"/>
        <sz val="11"/>
        <color auto="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4"/>
        <color theme="0"/>
        <name val="Times New Roman"/>
        <scheme val="none"/>
      </font>
      <fill>
        <patternFill patternType="solid">
          <fgColor indexed="64"/>
          <bgColor rgb="FF800000"/>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solid">
          <fgColor indexed="31"/>
          <bgColor indexed="2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dxf>
    <dxf>
      <font>
        <strike val="0"/>
        <outline val="0"/>
        <shadow val="0"/>
        <u val="none"/>
        <vertAlign val="baseline"/>
        <sz val="14"/>
        <color theme="0"/>
        <name val="Times New Roman"/>
        <scheme val="none"/>
      </font>
      <fill>
        <patternFill patternType="solid">
          <fgColor indexed="64"/>
          <bgColor rgb="FF800000"/>
        </patternFill>
      </fill>
    </dxf>
    <dxf>
      <font>
        <b val="0"/>
        <i val="0"/>
        <strike val="0"/>
        <condense val="0"/>
        <extend val="0"/>
        <outline val="0"/>
        <shadow val="0"/>
        <u val="none"/>
        <vertAlign val="baseline"/>
        <sz val="11"/>
        <color auto="1"/>
        <name val="Calibri"/>
        <scheme val="minor"/>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solid">
          <fgColor indexed="31"/>
          <bgColor indexed="2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30" formatCode="@"/>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strike val="0"/>
        <outline val="0"/>
        <shadow val="0"/>
        <u val="none"/>
        <vertAlign val="baseline"/>
        <sz val="11"/>
        <name val="Calibri"/>
        <scheme val="minor"/>
      </font>
      <alignment horizontal="center"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dxf>
    <dxf>
      <font>
        <strike val="0"/>
        <outline val="0"/>
        <shadow val="0"/>
        <u val="none"/>
        <vertAlign val="baseline"/>
        <sz val="14"/>
        <color theme="0"/>
        <name val="Times New Roman"/>
        <scheme val="none"/>
      </font>
      <fill>
        <patternFill patternType="solid">
          <fgColor indexed="64"/>
          <bgColor rgb="FF800000"/>
        </patternFill>
      </fill>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strike val="0"/>
        <outline val="0"/>
        <shadow val="0"/>
        <u val="none"/>
        <vertAlign val="baseline"/>
        <sz val="11"/>
        <color auto="1"/>
        <name val="Calibri"/>
        <scheme val="minor"/>
      </font>
      <alignment horizontal="center" vertical="center" textRotation="0" wrapText="0" indent="0" justifyLastLine="0" shrinkToFit="0" readingOrder="0"/>
    </dxf>
    <dxf>
      <font>
        <b val="0"/>
        <strike val="0"/>
        <outline val="0"/>
        <shadow val="0"/>
        <u val="none"/>
        <vertAlign val="baseline"/>
        <sz val="14"/>
        <color theme="0"/>
        <name val="Times New Roman"/>
        <scheme val="none"/>
      </font>
      <fill>
        <patternFill patternType="solid">
          <fgColor indexed="64"/>
          <bgColor rgb="FF800000"/>
        </patternFill>
      </fill>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31"/>
          <bgColor indexed="2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30" formatCode="@"/>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strike val="0"/>
        <outline val="0"/>
        <shadow val="0"/>
        <u val="none"/>
        <vertAlign val="baseline"/>
        <sz val="11"/>
        <color auto="1"/>
        <name val="Calibri"/>
        <scheme val="minor"/>
      </font>
      <alignment horizontal="center" vertical="center" textRotation="0" indent="0" justifyLastLine="0" shrinkToFit="0" readingOrder="0"/>
    </dxf>
    <dxf>
      <font>
        <b val="0"/>
        <strike val="0"/>
        <outline val="0"/>
        <shadow val="0"/>
        <u val="none"/>
        <vertAlign val="baseline"/>
        <sz val="14"/>
        <color theme="0"/>
        <name val="Times New Roman"/>
        <scheme val="none"/>
      </font>
      <fill>
        <patternFill patternType="solid">
          <fgColor indexed="64"/>
          <bgColor rgb="FF800000"/>
        </patternFill>
      </fill>
    </dxf>
    <dxf>
      <font>
        <b val="0"/>
        <i val="0"/>
        <strike val="0"/>
        <condense val="0"/>
        <extend val="0"/>
        <outline val="0"/>
        <shadow val="0"/>
        <u val="none"/>
        <vertAlign val="baseline"/>
        <sz val="11"/>
        <color auto="1"/>
        <name val="Calibri"/>
        <scheme val="minor"/>
      </font>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31"/>
          <bgColor indexed="2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1" indent="0" justifyLastLine="0" shrinkToFit="0" readingOrder="0"/>
    </dxf>
    <dxf>
      <font>
        <b/>
        <strike val="0"/>
        <outline val="0"/>
        <shadow val="0"/>
        <u val="none"/>
        <vertAlign val="baseline"/>
        <sz val="11"/>
        <name val="Calibri"/>
        <scheme val="minor"/>
      </font>
      <alignment horizontal="center" vertical="center" textRotation="0" indent="0" justifyLastLine="0" shrinkToFit="0" readingOrder="0"/>
    </dxf>
    <dxf>
      <font>
        <strike val="0"/>
        <outline val="0"/>
        <shadow val="0"/>
        <u val="none"/>
        <vertAlign val="baseline"/>
        <sz val="11"/>
        <name val="Calibri"/>
        <scheme val="minor"/>
      </font>
      <alignment horizontal="center" vertical="center" textRotation="0" indent="0" justifyLastLine="0" shrinkToFit="0" readingOrder="0"/>
    </dxf>
    <dxf>
      <font>
        <b/>
        <i val="0"/>
        <strike val="0"/>
        <condense val="0"/>
        <extend val="0"/>
        <outline val="0"/>
        <shadow val="0"/>
        <u val="none"/>
        <vertAlign val="baseline"/>
        <sz val="11"/>
        <color theme="0"/>
        <name val="Times New Roman"/>
        <scheme val="none"/>
      </font>
      <fill>
        <patternFill patternType="solid">
          <fgColor indexed="64"/>
          <bgColor rgb="FF800000"/>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solid">
          <fgColor indexed="31"/>
          <bgColor indexed="22"/>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64" formatCode="#\m"/>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1" 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strike val="0"/>
        <outline val="0"/>
        <shadow val="0"/>
        <u val="none"/>
        <vertAlign val="baseline"/>
        <sz val="11"/>
        <name val="Calibri"/>
        <scheme val="minor"/>
      </font>
      <alignment horizontal="center" vertical="center" textRotation="0" indent="0" justifyLastLine="0" shrinkToFit="0" readingOrder="0"/>
    </dxf>
    <dxf>
      <font>
        <b/>
        <i val="0"/>
        <strike val="0"/>
        <condense val="0"/>
        <extend val="0"/>
        <outline val="0"/>
        <shadow val="0"/>
        <u val="none"/>
        <vertAlign val="baseline"/>
        <sz val="14"/>
        <color theme="0"/>
        <name val="Times New Roman"/>
        <scheme val="none"/>
      </font>
      <fill>
        <patternFill patternType="solid">
          <fgColor indexed="64"/>
          <bgColor rgb="FF800000"/>
        </patternFill>
      </fill>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4"/>
        <color theme="0"/>
        <name val="Times New Roman"/>
        <scheme val="none"/>
      </font>
      <fill>
        <patternFill patternType="solid">
          <fgColor indexed="64"/>
          <bgColor rgb="FF800000"/>
        </patternFill>
      </fill>
      <alignment horizontal="center" vertical="center" textRotation="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4"/>
        <color theme="0"/>
        <name val="Times New Roman"/>
        <scheme val="none"/>
      </font>
      <fill>
        <patternFill patternType="solid">
          <fgColor indexed="64"/>
          <bgColor rgb="FF800000"/>
        </patternFill>
      </fill>
      <alignment horizontal="center" vertical="center" textRotation="0" indent="0" justifyLastLine="0" shrinkToFit="0" readingOrder="0"/>
    </dxf>
    <dxf>
      <font>
        <b val="0"/>
        <i val="0"/>
        <strike val="0"/>
        <condense val="0"/>
        <extend val="0"/>
        <outline val="0"/>
        <shadow val="0"/>
        <u val="none"/>
        <vertAlign val="baseline"/>
        <sz val="11"/>
        <color auto="1"/>
        <name val="Arial"/>
        <scheme val="none"/>
      </font>
      <alignment horizontal="left" vertical="center" textRotation="0" wrapText="1" indent="0" justifyLastLine="0" shrinkToFit="0" readingOrder="0"/>
    </dxf>
    <dxf>
      <font>
        <b val="0"/>
        <i val="0"/>
        <strike val="0"/>
        <condense val="0"/>
        <extend val="0"/>
        <outline val="0"/>
        <shadow val="0"/>
        <u val="none"/>
        <vertAlign val="baseline"/>
        <sz val="11"/>
        <color auto="1"/>
        <name val="Arial"/>
        <scheme val="none"/>
      </font>
      <alignment horizontal="center" vertical="center" textRotation="0" wrapText="1" indent="0" justifyLastLine="0" shrinkToFit="0" readingOrder="0"/>
    </dxf>
    <dxf>
      <alignment horizontal="center" vertical="center" textRotation="0" wrapText="1" indent="0" justifyLastLine="0" shrinkToFit="0" readingOrder="0"/>
    </dxf>
    <dxf>
      <font>
        <strike val="0"/>
        <outline val="0"/>
        <shadow val="0"/>
        <u val="none"/>
        <vertAlign val="baseline"/>
        <sz val="14"/>
        <color theme="0"/>
        <name val="Times New Roman"/>
        <scheme val="none"/>
      </font>
      <fill>
        <patternFill patternType="solid">
          <fgColor indexed="64"/>
          <bgColor rgb="FF800000"/>
        </patternFill>
      </fill>
      <alignment horizontal="center" vertical="center" textRotation="0" wrapText="1" indent="0" justifyLastLine="0" shrinkToFit="0" readingOrder="0"/>
    </dxf>
    <dxf>
      <font>
        <strike val="0"/>
        <outline val="0"/>
        <shadow val="0"/>
        <u val="none"/>
        <vertAlign val="baseline"/>
        <sz val="12"/>
        <color auto="1"/>
        <name val="Calibri"/>
        <scheme val="minor"/>
      </font>
      <numFmt numFmtId="0" formatCode="General"/>
      <alignment horizontal="center" vertical="center" textRotation="0" indent="0" justifyLastLine="0" shrinkToFit="0" readingOrder="0"/>
    </dxf>
    <dxf>
      <font>
        <b val="0"/>
        <i val="0"/>
        <strike val="0"/>
        <condense val="0"/>
        <extend val="0"/>
        <outline val="0"/>
        <shadow val="0"/>
        <u val="none"/>
        <vertAlign val="baseline"/>
        <sz val="11"/>
        <color auto="1"/>
        <name val="Calibri"/>
        <scheme val="minor"/>
      </font>
      <alignment horizontal="center" vertical="center" textRotation="0" wrapText="0" indent="0" justifyLastLine="0" shrinkToFit="0" readingOrder="0"/>
    </dxf>
    <dxf>
      <font>
        <strike val="0"/>
        <outline val="0"/>
        <shadow val="0"/>
        <u val="none"/>
        <vertAlign val="baseline"/>
        <sz val="11"/>
        <color auto="1"/>
        <name val="Calibri"/>
        <scheme val="minor"/>
      </font>
      <alignment horizontal="center" vertical="center" textRotation="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font>
        <strike val="0"/>
        <outline val="0"/>
        <shadow val="0"/>
        <u val="none"/>
        <vertAlign val="baseline"/>
        <sz val="12"/>
        <color auto="1"/>
        <name val="Calibri"/>
        <scheme val="minor"/>
      </font>
      <alignment horizontal="center" vertical="center" textRotation="0" wrapText="1" indent="0" justifyLastLine="0" shrinkToFit="0" readingOrder="0"/>
    </dxf>
    <dxf>
      <font>
        <b/>
        <i/>
        <strike val="0"/>
        <outline val="0"/>
        <shadow val="0"/>
        <u val="none"/>
        <vertAlign val="baseline"/>
        <sz val="12"/>
        <color auto="1"/>
        <name val="Calibri"/>
        <scheme val="minor"/>
      </font>
      <alignment horizontal="center" vertical="center" textRotation="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alignment horizontal="center" vertical="center" textRotation="0" indent="0" justifyLastLine="0" shrinkToFit="0" readingOrder="0"/>
    </dxf>
    <dxf>
      <font>
        <i val="0"/>
        <strike val="0"/>
        <outline val="0"/>
        <shadow val="0"/>
        <u val="none"/>
        <vertAlign val="baseline"/>
        <sz val="14"/>
        <color theme="0"/>
        <name val="Times New Roman"/>
        <scheme val="none"/>
      </font>
      <fill>
        <patternFill patternType="solid">
          <fgColor indexed="64"/>
          <bgColor rgb="FF800000"/>
        </patternFill>
      </fill>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font>
        <strike val="0"/>
        <outline val="0"/>
        <shadow val="0"/>
        <u val="none"/>
        <vertAlign val="baseline"/>
        <sz val="12"/>
        <color auto="1"/>
        <name val="Calibri"/>
        <scheme val="minor"/>
      </font>
      <numFmt numFmtId="0" formatCode="General"/>
      <alignment horizontal="center" vertical="center" textRotation="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alignment horizontal="center" vertical="center" textRotation="0" indent="0" justifyLastLine="0" shrinkToFit="0" readingOrder="0"/>
    </dxf>
    <dxf>
      <font>
        <i val="0"/>
        <strike val="0"/>
        <outline val="0"/>
        <shadow val="0"/>
        <u val="none"/>
        <vertAlign val="baseline"/>
        <sz val="14"/>
        <color theme="0"/>
        <name val="Times New Roman"/>
        <scheme val="none"/>
      </font>
      <fill>
        <patternFill patternType="solid">
          <fgColor indexed="64"/>
          <bgColor rgb="FF800000"/>
        </patternFill>
      </fill>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font>
        <strike val="0"/>
        <outline val="0"/>
        <shadow val="0"/>
        <u val="none"/>
        <vertAlign val="baseline"/>
        <sz val="12"/>
        <color auto="1"/>
        <name val="Calibri"/>
        <scheme val="minor"/>
      </font>
      <numFmt numFmtId="0" formatCode="General"/>
      <alignment horizontal="center" vertical="center" textRotation="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2"/>
        <color auto="1"/>
        <name val="Calibri"/>
        <scheme val="minor"/>
      </font>
      <alignment horizontal="center" vertical="center" textRotation="0" indent="0" justifyLastLine="0" shrinkToFit="0" readingOrder="0"/>
    </dxf>
    <dxf>
      <alignment horizontal="center" vertical="center" textRotation="0" indent="0" justifyLastLine="0" shrinkToFit="0" readingOrder="0"/>
    </dxf>
    <dxf>
      <font>
        <i val="0"/>
        <strike val="0"/>
        <outline val="0"/>
        <shadow val="0"/>
        <u val="none"/>
        <vertAlign val="baseline"/>
        <sz val="14"/>
        <color theme="0"/>
        <name val="Times New Roman"/>
        <scheme val="none"/>
      </font>
      <fill>
        <patternFill patternType="solid">
          <fgColor indexed="64"/>
          <bgColor rgb="FF800000"/>
        </patternFill>
      </fill>
      <protection locked="1" hidden="0"/>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8" Type="http://schemas.openxmlformats.org/officeDocument/2006/relationships/image" Target="../media/image24.png"/><Relationship Id="rId13" Type="http://schemas.openxmlformats.org/officeDocument/2006/relationships/image" Target="../media/image29.PNG"/><Relationship Id="rId3" Type="http://schemas.openxmlformats.org/officeDocument/2006/relationships/image" Target="../media/image19.PNG"/><Relationship Id="rId7" Type="http://schemas.openxmlformats.org/officeDocument/2006/relationships/image" Target="../media/image23.png"/><Relationship Id="rId12" Type="http://schemas.openxmlformats.org/officeDocument/2006/relationships/image" Target="../media/image28.PNG"/><Relationship Id="rId2" Type="http://schemas.openxmlformats.org/officeDocument/2006/relationships/image" Target="../media/image18.PNG"/><Relationship Id="rId1" Type="http://schemas.openxmlformats.org/officeDocument/2006/relationships/image" Target="../media/image17.PNG"/><Relationship Id="rId6" Type="http://schemas.openxmlformats.org/officeDocument/2006/relationships/image" Target="../media/image22.PNG"/><Relationship Id="rId11" Type="http://schemas.openxmlformats.org/officeDocument/2006/relationships/image" Target="../media/image27.PNG"/><Relationship Id="rId5" Type="http://schemas.openxmlformats.org/officeDocument/2006/relationships/image" Target="../media/image21.PNG"/><Relationship Id="rId10" Type="http://schemas.openxmlformats.org/officeDocument/2006/relationships/image" Target="../media/image26.png"/><Relationship Id="rId4" Type="http://schemas.openxmlformats.org/officeDocument/2006/relationships/image" Target="../media/image20.PNG"/><Relationship Id="rId9" Type="http://schemas.openxmlformats.org/officeDocument/2006/relationships/image" Target="../media/image25.png"/></Relationships>
</file>

<file path=xl/drawings/_rels/drawing4.xml.rels><?xml version="1.0" encoding="UTF-8" standalone="yes"?>
<Relationships xmlns="http://schemas.openxmlformats.org/package/2006/relationships"><Relationship Id="rId8" Type="http://schemas.openxmlformats.org/officeDocument/2006/relationships/image" Target="../media/image37.png"/><Relationship Id="rId3" Type="http://schemas.openxmlformats.org/officeDocument/2006/relationships/image" Target="../media/image32.png"/><Relationship Id="rId7" Type="http://schemas.openxmlformats.org/officeDocument/2006/relationships/image" Target="../media/image36.png"/><Relationship Id="rId12" Type="http://schemas.openxmlformats.org/officeDocument/2006/relationships/image" Target="../media/image41.png"/><Relationship Id="rId2" Type="http://schemas.openxmlformats.org/officeDocument/2006/relationships/image" Target="../media/image31.png"/><Relationship Id="rId1" Type="http://schemas.openxmlformats.org/officeDocument/2006/relationships/image" Target="../media/image30.png"/><Relationship Id="rId6" Type="http://schemas.openxmlformats.org/officeDocument/2006/relationships/image" Target="../media/image35.png"/><Relationship Id="rId11" Type="http://schemas.openxmlformats.org/officeDocument/2006/relationships/image" Target="../media/image40.png"/><Relationship Id="rId5" Type="http://schemas.openxmlformats.org/officeDocument/2006/relationships/image" Target="../media/image34.png"/><Relationship Id="rId10" Type="http://schemas.openxmlformats.org/officeDocument/2006/relationships/image" Target="../media/image39.png"/><Relationship Id="rId4" Type="http://schemas.openxmlformats.org/officeDocument/2006/relationships/image" Target="../media/image33.png"/><Relationship Id="rId9" Type="http://schemas.openxmlformats.org/officeDocument/2006/relationships/image" Target="../media/image38.pn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43.PNG"/><Relationship Id="rId2" Type="http://schemas.openxmlformats.org/officeDocument/2006/relationships/image" Target="../media/image42.PN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7</xdr:col>
      <xdr:colOff>85727</xdr:colOff>
      <xdr:row>4</xdr:row>
      <xdr:rowOff>28574</xdr:rowOff>
    </xdr:from>
    <xdr:ext cx="4105274" cy="7753351"/>
    <xdr:sp macro="" textlink="">
      <xdr:nvSpPr>
        <xdr:cNvPr id="3" name="TextBox 2"/>
        <xdr:cNvSpPr txBox="1"/>
      </xdr:nvSpPr>
      <xdr:spPr>
        <a:xfrm>
          <a:off x="11115677" y="866774"/>
          <a:ext cx="4105274" cy="7753351"/>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AU" sz="1600" b="0" i="0" u="sng" strike="noStrike" baseline="0" smtClean="0">
              <a:solidFill>
                <a:schemeClr val="tx1"/>
              </a:solidFill>
              <a:latin typeface="Caslon Antique" panose="02027200000000000000" pitchFamily="18" charset="0"/>
              <a:ea typeface="+mn-ea"/>
              <a:cs typeface="+mn-cs"/>
            </a:rPr>
            <a:t>Home Worlds</a:t>
          </a:r>
        </a:p>
        <a:p>
          <a:r>
            <a:rPr lang="en-AU" sz="1100" b="0" i="0" u="none" strike="noStrike" baseline="0" smtClean="0">
              <a:solidFill>
                <a:schemeClr val="tx1"/>
              </a:solidFill>
              <a:latin typeface="+mn-lt"/>
              <a:ea typeface="+mn-ea"/>
              <a:cs typeface="+mn-cs"/>
            </a:rPr>
            <a:t>The Imperium of Man is spread across the stars, laying</a:t>
          </a:r>
        </a:p>
        <a:p>
          <a:r>
            <a:rPr lang="en-AU" sz="1100" b="0" i="0" u="none" strike="noStrike" baseline="0" smtClean="0">
              <a:solidFill>
                <a:schemeClr val="tx1"/>
              </a:solidFill>
              <a:latin typeface="+mn-lt"/>
              <a:ea typeface="+mn-ea"/>
              <a:cs typeface="+mn-cs"/>
            </a:rPr>
            <a:t>claim to huge reaches of space and encompassing nearly</a:t>
          </a:r>
        </a:p>
        <a:p>
          <a:r>
            <a:rPr lang="en-AU" sz="1100" b="0" i="0" u="none" strike="noStrike" baseline="0" smtClean="0">
              <a:solidFill>
                <a:schemeClr val="tx1"/>
              </a:solidFill>
              <a:latin typeface="+mn-lt"/>
              <a:ea typeface="+mn-ea"/>
              <a:cs typeface="+mn-cs"/>
            </a:rPr>
            <a:t>the entire galaxy. It is made up of over a million systems,</a:t>
          </a:r>
        </a:p>
        <a:p>
          <a:r>
            <a:rPr lang="en-AU" sz="1100" b="0" i="0" u="none" strike="noStrike" baseline="0" smtClean="0">
              <a:solidFill>
                <a:schemeClr val="tx1"/>
              </a:solidFill>
              <a:latin typeface="+mn-lt"/>
              <a:ea typeface="+mn-ea"/>
              <a:cs typeface="+mn-cs"/>
            </a:rPr>
            <a:t>each an uncertain light flickering in the surrounding darkness.</a:t>
          </a:r>
        </a:p>
        <a:p>
          <a:r>
            <a:rPr lang="en-AU" sz="1100" b="0" i="0" u="none" strike="noStrike" baseline="0" smtClean="0">
              <a:solidFill>
                <a:schemeClr val="tx1"/>
              </a:solidFill>
              <a:latin typeface="+mn-lt"/>
              <a:ea typeface="+mn-ea"/>
              <a:cs typeface="+mn-cs"/>
            </a:rPr>
            <a:t>Holy Terra is at its centre, the birthplace of humanity. Surrounding</a:t>
          </a:r>
        </a:p>
        <a:p>
          <a:r>
            <a:rPr lang="en-AU" sz="1100" b="0" i="0" u="none" strike="noStrike" baseline="0" smtClean="0">
              <a:solidFill>
                <a:schemeClr val="tx1"/>
              </a:solidFill>
              <a:latin typeface="+mn-lt"/>
              <a:ea typeface="+mn-ea"/>
              <a:cs typeface="+mn-cs"/>
            </a:rPr>
            <a:t>it are the many other planets, void stations, vessels, and other</a:t>
          </a:r>
        </a:p>
        <a:p>
          <a:r>
            <a:rPr lang="en-AU" sz="1100" b="0" i="0" u="none" strike="noStrike" baseline="0" smtClean="0">
              <a:solidFill>
                <a:schemeClr val="tx1"/>
              </a:solidFill>
              <a:latin typeface="+mn-lt"/>
              <a:ea typeface="+mn-ea"/>
              <a:cs typeface="+mn-cs"/>
            </a:rPr>
            <a:t>locations where man has established a presence. From these come</a:t>
          </a:r>
        </a:p>
        <a:p>
          <a:r>
            <a:rPr lang="en-AU" sz="1100" b="0" i="0" u="none" strike="noStrike" baseline="0" smtClean="0">
              <a:solidFill>
                <a:schemeClr val="tx1"/>
              </a:solidFill>
              <a:latin typeface="+mn-lt"/>
              <a:ea typeface="+mn-ea"/>
              <a:cs typeface="+mn-cs"/>
            </a:rPr>
            <a:t>the teeming billions that are the true measure of the Imperium,</a:t>
          </a:r>
        </a:p>
        <a:p>
          <a:r>
            <a:rPr lang="en-AU" sz="1100" b="0" i="0" u="none" strike="noStrike" baseline="0" smtClean="0">
              <a:solidFill>
                <a:schemeClr val="tx1"/>
              </a:solidFill>
              <a:latin typeface="+mn-lt"/>
              <a:ea typeface="+mn-ea"/>
              <a:cs typeface="+mn-cs"/>
            </a:rPr>
            <a:t>each life moulded and shaped from the place of its origin.</a:t>
          </a:r>
        </a:p>
        <a:p>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The Adeptus Administratum classifies each world into one of</a:t>
          </a:r>
        </a:p>
        <a:p>
          <a:r>
            <a:rPr lang="en-AU" sz="1100" b="0" i="0" u="none" strike="noStrike" baseline="0" smtClean="0">
              <a:solidFill>
                <a:schemeClr val="tx1"/>
              </a:solidFill>
              <a:latin typeface="+mn-lt"/>
              <a:ea typeface="+mn-ea"/>
              <a:cs typeface="+mn-cs"/>
            </a:rPr>
            <a:t>many broad categories in a vain attempt to apply organisation over</a:t>
          </a:r>
        </a:p>
        <a:p>
          <a:r>
            <a:rPr lang="en-AU" sz="1100" b="0" i="0" u="none" strike="noStrike" baseline="0" smtClean="0">
              <a:solidFill>
                <a:schemeClr val="tx1"/>
              </a:solidFill>
              <a:latin typeface="+mn-lt"/>
              <a:ea typeface="+mn-ea"/>
              <a:cs typeface="+mn-cs"/>
            </a:rPr>
            <a:t>the domains of man. Though each setting is utterly unique, there</a:t>
          </a:r>
        </a:p>
        <a:p>
          <a:r>
            <a:rPr lang="en-AU" sz="1100" b="0" i="0" u="none" strike="noStrike" baseline="0" smtClean="0">
              <a:solidFill>
                <a:schemeClr val="tx1"/>
              </a:solidFill>
              <a:latin typeface="+mn-lt"/>
              <a:ea typeface="+mn-ea"/>
              <a:cs typeface="+mn-cs"/>
            </a:rPr>
            <a:t>are enough commonalities to make these generalisations somewhat</a:t>
          </a:r>
        </a:p>
        <a:p>
          <a:r>
            <a:rPr lang="en-AU" sz="1100" b="0" i="0" u="none" strike="noStrike" baseline="0" smtClean="0">
              <a:solidFill>
                <a:schemeClr val="tx1"/>
              </a:solidFill>
              <a:latin typeface="+mn-lt"/>
              <a:ea typeface="+mn-ea"/>
              <a:cs typeface="+mn-cs"/>
            </a:rPr>
            <a:t>effective. Hive cities might appear superficially identical, no matter</a:t>
          </a:r>
        </a:p>
        <a:p>
          <a:r>
            <a:rPr lang="en-AU" sz="1100" b="0" i="0" u="none" strike="noStrike" baseline="0" smtClean="0">
              <a:solidFill>
                <a:schemeClr val="tx1"/>
              </a:solidFill>
              <a:latin typeface="+mn-lt"/>
              <a:ea typeface="+mn-ea"/>
              <a:cs typeface="+mn-cs"/>
            </a:rPr>
            <a:t>the planet, but in reality each proves to be wildly different once</a:t>
          </a:r>
        </a:p>
        <a:p>
          <a:r>
            <a:rPr lang="en-AU" sz="1100" b="0" i="0" u="none" strike="noStrike" baseline="0" smtClean="0">
              <a:solidFill>
                <a:schemeClr val="tx1"/>
              </a:solidFill>
              <a:latin typeface="+mn-lt"/>
              <a:ea typeface="+mn-ea"/>
              <a:cs typeface="+mn-cs"/>
            </a:rPr>
            <a:t>one ventures inside the kilometres-tall metallic spires.. The billions</a:t>
          </a:r>
        </a:p>
        <a:p>
          <a:r>
            <a:rPr lang="en-AU" sz="1100" b="0" i="0" u="none" strike="noStrike" baseline="0" smtClean="0">
              <a:solidFill>
                <a:schemeClr val="tx1"/>
              </a:solidFill>
              <a:latin typeface="+mn-lt"/>
              <a:ea typeface="+mn-ea"/>
              <a:cs typeface="+mn-cs"/>
            </a:rPr>
            <a:t>that reside inside of each hive, though, still share more in common</a:t>
          </a:r>
        </a:p>
        <a:p>
          <a:r>
            <a:rPr lang="en-AU" sz="1100" b="0" i="0" u="none" strike="noStrike" baseline="0" smtClean="0">
              <a:solidFill>
                <a:schemeClr val="tx1"/>
              </a:solidFill>
              <a:latin typeface="+mn-lt"/>
              <a:ea typeface="+mn-ea"/>
              <a:cs typeface="+mn-cs"/>
            </a:rPr>
            <a:t>with each other than those from a primitive wasteland or massive</a:t>
          </a:r>
        </a:p>
        <a:p>
          <a:r>
            <a:rPr lang="en-AU" sz="1100" b="0" i="0" u="none" strike="noStrike" baseline="0" smtClean="0">
              <a:solidFill>
                <a:schemeClr val="tx1"/>
              </a:solidFill>
              <a:latin typeface="+mn-lt"/>
              <a:ea typeface="+mn-ea"/>
              <a:cs typeface="+mn-cs"/>
            </a:rPr>
            <a:t>trawler migrating through the void.</a:t>
          </a:r>
        </a:p>
        <a:p>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In an Imperium where only a small fraction ever leave their</a:t>
          </a:r>
        </a:p>
        <a:p>
          <a:r>
            <a:rPr lang="en-AU" sz="1100" b="0" i="0" u="none" strike="noStrike" baseline="0" smtClean="0">
              <a:solidFill>
                <a:schemeClr val="tx1"/>
              </a:solidFill>
              <a:latin typeface="+mn-lt"/>
              <a:ea typeface="+mn-ea"/>
              <a:cs typeface="+mn-cs"/>
            </a:rPr>
            <a:t>local environs, let alone the actual planet of their birth, home</a:t>
          </a:r>
        </a:p>
        <a:p>
          <a:r>
            <a:rPr lang="en-AU" sz="1100" b="0" i="0" u="none" strike="noStrike" baseline="0" smtClean="0">
              <a:solidFill>
                <a:schemeClr val="tx1"/>
              </a:solidFill>
              <a:latin typeface="+mn-lt"/>
              <a:ea typeface="+mn-ea"/>
              <a:cs typeface="+mn-cs"/>
            </a:rPr>
            <a:t>worlds play a huge part in a character’s development. They impart</a:t>
          </a:r>
        </a:p>
        <a:p>
          <a:r>
            <a:rPr lang="en-AU" sz="1100" b="0" i="0" u="none" strike="noStrike" baseline="0" smtClean="0">
              <a:solidFill>
                <a:schemeClr val="tx1"/>
              </a:solidFill>
              <a:latin typeface="+mn-lt"/>
              <a:ea typeface="+mn-ea"/>
              <a:cs typeface="+mn-cs"/>
            </a:rPr>
            <a:t>certain favoured types of clothing, such as the blood-marked</a:t>
          </a:r>
        </a:p>
        <a:p>
          <a:r>
            <a:rPr lang="en-AU" sz="1100" b="0" i="0" u="none" strike="noStrike" baseline="0" smtClean="0">
              <a:solidFill>
                <a:schemeClr val="tx1"/>
              </a:solidFill>
              <a:latin typeface="+mn-lt"/>
              <a:ea typeface="+mn-ea"/>
              <a:cs typeface="+mn-cs"/>
            </a:rPr>
            <a:t>leathers of an ex-ganger or the elaborately braided feathers of a</a:t>
          </a:r>
        </a:p>
        <a:p>
          <a:r>
            <a:rPr lang="en-AU" sz="1100" b="0" i="0" u="none" strike="noStrike" baseline="0" smtClean="0">
              <a:solidFill>
                <a:schemeClr val="tx1"/>
              </a:solidFill>
              <a:latin typeface="+mn-lt"/>
              <a:ea typeface="+mn-ea"/>
              <a:cs typeface="+mn-cs"/>
            </a:rPr>
            <a:t>feral warrior. Fashion or grooming styles might also stay with a</a:t>
          </a:r>
        </a:p>
        <a:p>
          <a:r>
            <a:rPr lang="en-AU" sz="1100" b="0" i="0" u="none" strike="noStrike" baseline="0" smtClean="0">
              <a:solidFill>
                <a:schemeClr val="tx1"/>
              </a:solidFill>
              <a:latin typeface="+mn-lt"/>
              <a:ea typeface="+mn-ea"/>
              <a:cs typeface="+mn-cs"/>
            </a:rPr>
            <a:t>character long after he has left his home world. A highborn might</a:t>
          </a:r>
        </a:p>
        <a:p>
          <a:r>
            <a:rPr lang="en-AU" sz="1100" b="0" i="0" u="none" strike="noStrike" baseline="0" smtClean="0">
              <a:solidFill>
                <a:schemeClr val="tx1"/>
              </a:solidFill>
              <a:latin typeface="+mn-lt"/>
              <a:ea typeface="+mn-ea"/>
              <a:cs typeface="+mn-cs"/>
            </a:rPr>
            <a:t>insist on keeping his distinctive diamond-dust facial tattoos that</a:t>
          </a:r>
        </a:p>
        <a:p>
          <a:r>
            <a:rPr lang="en-AU" sz="1100" b="0" i="0" u="none" strike="noStrike" baseline="0" smtClean="0">
              <a:solidFill>
                <a:schemeClr val="tx1"/>
              </a:solidFill>
              <a:latin typeface="+mn-lt"/>
              <a:ea typeface="+mn-ea"/>
              <a:cs typeface="+mn-cs"/>
            </a:rPr>
            <a:t>once indicated his familial sect, or a Tech-Priest might continue</a:t>
          </a:r>
        </a:p>
        <a:p>
          <a:r>
            <a:rPr lang="en-AU" sz="1100" b="0" i="0" u="none" strike="noStrike" baseline="0" smtClean="0">
              <a:solidFill>
                <a:schemeClr val="tx1"/>
              </a:solidFill>
              <a:latin typeface="+mn-lt"/>
              <a:ea typeface="+mn-ea"/>
              <a:cs typeface="+mn-cs"/>
            </a:rPr>
            <a:t>to wear the forge-lathe’s binary pattern engraved on his first</a:t>
          </a:r>
        </a:p>
        <a:p>
          <a:r>
            <a:rPr lang="en-AU" sz="1100" b="0" i="0" u="none" strike="noStrike" baseline="0" smtClean="0">
              <a:solidFill>
                <a:schemeClr val="tx1"/>
              </a:solidFill>
              <a:latin typeface="+mn-lt"/>
              <a:ea typeface="+mn-ea"/>
              <a:cs typeface="+mn-cs"/>
            </a:rPr>
            <a:t>mechadendrite.</a:t>
          </a:r>
        </a:p>
        <a:p>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Home worlds also instil unique religious beliefs, for though</a:t>
          </a:r>
        </a:p>
        <a:p>
          <a:r>
            <a:rPr lang="en-AU" sz="1100" b="0" i="0" u="none" strike="noStrike" baseline="0" smtClean="0">
              <a:solidFill>
                <a:schemeClr val="tx1"/>
              </a:solidFill>
              <a:latin typeface="+mn-lt"/>
              <a:ea typeface="+mn-ea"/>
              <a:cs typeface="+mn-cs"/>
            </a:rPr>
            <a:t>the Imperium officially worships the Emperor as the deific Master</a:t>
          </a:r>
        </a:p>
        <a:p>
          <a:r>
            <a:rPr lang="en-AU" sz="1100" b="0" i="0" u="none" strike="noStrike" baseline="0" smtClean="0">
              <a:solidFill>
                <a:schemeClr val="tx1"/>
              </a:solidFill>
              <a:latin typeface="+mn-lt"/>
              <a:ea typeface="+mn-ea"/>
              <a:cs typeface="+mn-cs"/>
            </a:rPr>
            <a:t>of Mankind, each world does so in its own manner. Some worlds</a:t>
          </a:r>
        </a:p>
        <a:p>
          <a:r>
            <a:rPr lang="en-AU" sz="1100" b="0" i="0" u="none" strike="noStrike" baseline="0" smtClean="0">
              <a:solidFill>
                <a:schemeClr val="tx1"/>
              </a:solidFill>
              <a:latin typeface="+mn-lt"/>
              <a:ea typeface="+mn-ea"/>
              <a:cs typeface="+mn-cs"/>
            </a:rPr>
            <a:t>might venerate Him as a Sun-Father, the bringer of blessed heat</a:t>
          </a:r>
        </a:p>
        <a:p>
          <a:r>
            <a:rPr lang="en-AU" sz="1100" b="0" i="0" u="none" strike="noStrike" baseline="0" smtClean="0">
              <a:solidFill>
                <a:schemeClr val="tx1"/>
              </a:solidFill>
              <a:latin typeface="+mn-lt"/>
              <a:ea typeface="+mn-ea"/>
              <a:cs typeface="+mn-cs"/>
            </a:rPr>
            <a:t>to Mankind. On others, the Cult Imperialis has assimilated local</a:t>
          </a:r>
        </a:p>
        <a:p>
          <a:r>
            <a:rPr lang="en-AU" sz="1100" b="0" i="0" u="none" strike="noStrike" baseline="0" smtClean="0">
              <a:solidFill>
                <a:schemeClr val="tx1"/>
              </a:solidFill>
              <a:latin typeface="+mn-lt"/>
              <a:ea typeface="+mn-ea"/>
              <a:cs typeface="+mn-cs"/>
            </a:rPr>
            <a:t>beliefs into worshipping the Emperor as the Storm-Fury, showing</a:t>
          </a:r>
        </a:p>
        <a:p>
          <a:r>
            <a:rPr lang="en-AU" sz="1100" b="0" i="0" u="none" strike="noStrike" baseline="0" smtClean="0">
              <a:solidFill>
                <a:schemeClr val="tx1"/>
              </a:solidFill>
              <a:latin typeface="+mn-lt"/>
              <a:ea typeface="+mn-ea"/>
              <a:cs typeface="+mn-cs"/>
            </a:rPr>
            <a:t>displeasure through terrible cyclonic devastation whenever His</a:t>
          </a:r>
        </a:p>
        <a:p>
          <a:r>
            <a:rPr lang="en-AU" sz="1100" b="0" i="0" u="none" strike="noStrike" baseline="0" smtClean="0">
              <a:solidFill>
                <a:schemeClr val="tx1"/>
              </a:solidFill>
              <a:latin typeface="+mn-lt"/>
              <a:ea typeface="+mn-ea"/>
              <a:cs typeface="+mn-cs"/>
            </a:rPr>
            <a:t>peoples fail in their service. Even the worlds of the Adeptus</a:t>
          </a:r>
        </a:p>
        <a:p>
          <a:r>
            <a:rPr lang="en-AU" sz="1100" b="0" i="0" u="none" strike="noStrike" baseline="0" smtClean="0">
              <a:solidFill>
                <a:schemeClr val="tx1"/>
              </a:solidFill>
              <a:latin typeface="+mn-lt"/>
              <a:ea typeface="+mn-ea"/>
              <a:cs typeface="+mn-cs"/>
            </a:rPr>
            <a:t>Mechanicus, which all worship the Emperor as the Omnissiah,</a:t>
          </a:r>
        </a:p>
        <a:p>
          <a:r>
            <a:rPr lang="en-AU" sz="1100" b="0" i="0" u="none" strike="noStrike" baseline="0" smtClean="0">
              <a:solidFill>
                <a:schemeClr val="tx1"/>
              </a:solidFill>
              <a:latin typeface="+mn-lt"/>
              <a:ea typeface="+mn-ea"/>
              <a:cs typeface="+mn-cs"/>
            </a:rPr>
            <a:t>might do so in slightly differing fashions from forge to forge.</a:t>
          </a:r>
          <a:endParaRPr lang="en-AU" sz="1600" b="0" i="0" u="sng" strike="noStrike" baseline="0" smtClean="0">
            <a:solidFill>
              <a:schemeClr val="tx1"/>
            </a:solidFill>
            <a:latin typeface="Caslon Antique" panose="02027200000000000000" pitchFamily="18" charset="0"/>
            <a:ea typeface="+mn-ea"/>
            <a:cs typeface="+mn-cs"/>
          </a:endParaRPr>
        </a:p>
      </xdr:txBody>
    </xdr:sp>
    <xdr:clientData/>
  </xdr:oneCellAnchor>
  <xdr:twoCellAnchor editAs="oneCell">
    <xdr:from>
      <xdr:col>1</xdr:col>
      <xdr:colOff>21332</xdr:colOff>
      <xdr:row>6</xdr:row>
      <xdr:rowOff>164689</xdr:rowOff>
    </xdr:from>
    <xdr:to>
      <xdr:col>1</xdr:col>
      <xdr:colOff>1662222</xdr:colOff>
      <xdr:row>6</xdr:row>
      <xdr:rowOff>1060484</xdr:rowOff>
    </xdr:to>
    <xdr:pic>
      <xdr:nvPicPr>
        <xdr:cNvPr id="4" name="Picture 3"/>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5472" r="10948"/>
        <a:stretch/>
      </xdr:blipFill>
      <xdr:spPr>
        <a:xfrm>
          <a:off x="629703" y="1461318"/>
          <a:ext cx="1640890" cy="896410"/>
        </a:xfrm>
        <a:prstGeom prst="rect">
          <a:avLst/>
        </a:prstGeom>
        <a:effectLst>
          <a:softEdge rad="127000"/>
        </a:effectLst>
      </xdr:spPr>
    </xdr:pic>
    <xdr:clientData/>
  </xdr:twoCellAnchor>
  <xdr:twoCellAnchor editAs="oneCell">
    <xdr:from>
      <xdr:col>1</xdr:col>
      <xdr:colOff>20103</xdr:colOff>
      <xdr:row>7</xdr:row>
      <xdr:rowOff>224340</xdr:rowOff>
    </xdr:from>
    <xdr:to>
      <xdr:col>1</xdr:col>
      <xdr:colOff>1660993</xdr:colOff>
      <xdr:row>8</xdr:row>
      <xdr:rowOff>0</xdr:rowOff>
    </xdr:to>
    <xdr:pic>
      <xdr:nvPicPr>
        <xdr:cNvPr id="5" name="Pictur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3928" y="2453190"/>
          <a:ext cx="1640890" cy="851985"/>
        </a:xfrm>
        <a:prstGeom prst="rect">
          <a:avLst/>
        </a:prstGeom>
        <a:effectLst>
          <a:softEdge rad="127000"/>
        </a:effectLst>
      </xdr:spPr>
    </xdr:pic>
    <xdr:clientData/>
  </xdr:twoCellAnchor>
  <xdr:twoCellAnchor editAs="oneCell">
    <xdr:from>
      <xdr:col>1</xdr:col>
      <xdr:colOff>10578</xdr:colOff>
      <xdr:row>8</xdr:row>
      <xdr:rowOff>161925</xdr:rowOff>
    </xdr:from>
    <xdr:to>
      <xdr:col>1</xdr:col>
      <xdr:colOff>1651468</xdr:colOff>
      <xdr:row>8</xdr:row>
      <xdr:rowOff>1047750</xdr:rowOff>
    </xdr:to>
    <xdr:pic>
      <xdr:nvPicPr>
        <xdr:cNvPr id="6" name="Picture 5"/>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4403" y="3467100"/>
          <a:ext cx="1640890" cy="885825"/>
        </a:xfrm>
        <a:prstGeom prst="rect">
          <a:avLst/>
        </a:prstGeom>
        <a:effectLst>
          <a:softEdge rad="127000"/>
        </a:effectLst>
      </xdr:spPr>
    </xdr:pic>
    <xdr:clientData/>
  </xdr:twoCellAnchor>
  <xdr:twoCellAnchor editAs="oneCell">
    <xdr:from>
      <xdr:col>1</xdr:col>
      <xdr:colOff>29628</xdr:colOff>
      <xdr:row>9</xdr:row>
      <xdr:rowOff>178992</xdr:rowOff>
    </xdr:from>
    <xdr:to>
      <xdr:col>1</xdr:col>
      <xdr:colOff>1670518</xdr:colOff>
      <xdr:row>10</xdr:row>
      <xdr:rowOff>9525</xdr:rowOff>
    </xdr:to>
    <xdr:pic>
      <xdr:nvPicPr>
        <xdr:cNvPr id="7" name="Picture 6"/>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53453" y="4560492"/>
          <a:ext cx="1640890" cy="906858"/>
        </a:xfrm>
        <a:prstGeom prst="rect">
          <a:avLst/>
        </a:prstGeom>
        <a:effectLst>
          <a:softEdge rad="127000"/>
        </a:effectLst>
      </xdr:spPr>
    </xdr:pic>
    <xdr:clientData/>
  </xdr:twoCellAnchor>
  <xdr:twoCellAnchor editAs="oneCell">
    <xdr:from>
      <xdr:col>1</xdr:col>
      <xdr:colOff>20103</xdr:colOff>
      <xdr:row>10</xdr:row>
      <xdr:rowOff>219296</xdr:rowOff>
    </xdr:from>
    <xdr:to>
      <xdr:col>1</xdr:col>
      <xdr:colOff>1660993</xdr:colOff>
      <xdr:row>11</xdr:row>
      <xdr:rowOff>9525</xdr:rowOff>
    </xdr:to>
    <xdr:pic>
      <xdr:nvPicPr>
        <xdr:cNvPr id="8" name="Picture 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43928" y="5677121"/>
          <a:ext cx="1640890" cy="866554"/>
        </a:xfrm>
        <a:prstGeom prst="rect">
          <a:avLst/>
        </a:prstGeom>
        <a:effectLst>
          <a:softEdge rad="127000"/>
        </a:effectLst>
      </xdr:spPr>
    </xdr:pic>
    <xdr:clientData/>
  </xdr:twoCellAnchor>
  <xdr:twoCellAnchor editAs="oneCell">
    <xdr:from>
      <xdr:col>1</xdr:col>
      <xdr:colOff>10578</xdr:colOff>
      <xdr:row>11</xdr:row>
      <xdr:rowOff>152399</xdr:rowOff>
    </xdr:from>
    <xdr:to>
      <xdr:col>1</xdr:col>
      <xdr:colOff>1651468</xdr:colOff>
      <xdr:row>11</xdr:row>
      <xdr:rowOff>1076324</xdr:rowOff>
    </xdr:to>
    <xdr:pic>
      <xdr:nvPicPr>
        <xdr:cNvPr id="9" name="Picture 8"/>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34403" y="6686549"/>
          <a:ext cx="1640890" cy="923925"/>
        </a:xfrm>
        <a:prstGeom prst="rect">
          <a:avLst/>
        </a:prstGeom>
        <a:effectLst>
          <a:softEdge rad="127000"/>
        </a:effectLst>
      </xdr:spPr>
    </xdr:pic>
    <xdr:clientData/>
  </xdr:twoCellAnchor>
  <xdr:twoCellAnchor editAs="oneCell">
    <xdr:from>
      <xdr:col>1</xdr:col>
      <xdr:colOff>19050</xdr:colOff>
      <xdr:row>15</xdr:row>
      <xdr:rowOff>219075</xdr:rowOff>
    </xdr:from>
    <xdr:to>
      <xdr:col>1</xdr:col>
      <xdr:colOff>1659940</xdr:colOff>
      <xdr:row>15</xdr:row>
      <xdr:rowOff>1057275</xdr:rowOff>
    </xdr:to>
    <xdr:pic>
      <xdr:nvPicPr>
        <xdr:cNvPr id="10" name="Picture 9"/>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42875" y="11058525"/>
          <a:ext cx="1640890" cy="838200"/>
        </a:xfrm>
        <a:prstGeom prst="rect">
          <a:avLst/>
        </a:prstGeom>
        <a:effectLst>
          <a:softEdge rad="127000"/>
        </a:effectLst>
      </xdr:spPr>
    </xdr:pic>
    <xdr:clientData/>
  </xdr:twoCellAnchor>
  <xdr:twoCellAnchor editAs="oneCell">
    <xdr:from>
      <xdr:col>1</xdr:col>
      <xdr:colOff>9525</xdr:colOff>
      <xdr:row>17</xdr:row>
      <xdr:rowOff>200025</xdr:rowOff>
    </xdr:from>
    <xdr:to>
      <xdr:col>1</xdr:col>
      <xdr:colOff>1650415</xdr:colOff>
      <xdr:row>17</xdr:row>
      <xdr:rowOff>1057274</xdr:rowOff>
    </xdr:to>
    <xdr:pic>
      <xdr:nvPicPr>
        <xdr:cNvPr id="11" name="Picture 10"/>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33350" y="13192125"/>
          <a:ext cx="1640890" cy="857249"/>
        </a:xfrm>
        <a:prstGeom prst="rect">
          <a:avLst/>
        </a:prstGeom>
        <a:effectLst>
          <a:softEdge rad="127000"/>
        </a:effectLst>
      </xdr:spPr>
    </xdr:pic>
    <xdr:clientData/>
  </xdr:twoCellAnchor>
  <xdr:twoCellAnchor editAs="oneCell">
    <xdr:from>
      <xdr:col>1</xdr:col>
      <xdr:colOff>19050</xdr:colOff>
      <xdr:row>16</xdr:row>
      <xdr:rowOff>180975</xdr:rowOff>
    </xdr:from>
    <xdr:to>
      <xdr:col>1</xdr:col>
      <xdr:colOff>1659940</xdr:colOff>
      <xdr:row>16</xdr:row>
      <xdr:rowOff>1057275</xdr:rowOff>
    </xdr:to>
    <xdr:pic>
      <xdr:nvPicPr>
        <xdr:cNvPr id="12" name="Picture 11"/>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42875" y="12096750"/>
          <a:ext cx="1640890" cy="876300"/>
        </a:xfrm>
        <a:prstGeom prst="rect">
          <a:avLst/>
        </a:prstGeom>
        <a:effectLst>
          <a:softEdge rad="127000"/>
        </a:effectLst>
      </xdr:spPr>
    </xdr:pic>
    <xdr:clientData/>
  </xdr:twoCellAnchor>
  <xdr:twoCellAnchor editAs="oneCell">
    <xdr:from>
      <xdr:col>1</xdr:col>
      <xdr:colOff>10578</xdr:colOff>
      <xdr:row>12</xdr:row>
      <xdr:rowOff>202394</xdr:rowOff>
    </xdr:from>
    <xdr:to>
      <xdr:col>1</xdr:col>
      <xdr:colOff>1651468</xdr:colOff>
      <xdr:row>13</xdr:row>
      <xdr:rowOff>28575</xdr:rowOff>
    </xdr:to>
    <xdr:pic>
      <xdr:nvPicPr>
        <xdr:cNvPr id="13" name="Picture 12"/>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134403" y="7879544"/>
          <a:ext cx="1640890" cy="902506"/>
        </a:xfrm>
        <a:prstGeom prst="rect">
          <a:avLst/>
        </a:prstGeom>
        <a:effectLst>
          <a:softEdge rad="127000"/>
        </a:effectLst>
      </xdr:spPr>
    </xdr:pic>
    <xdr:clientData/>
  </xdr:twoCellAnchor>
  <xdr:twoCellAnchor editAs="oneCell">
    <xdr:from>
      <xdr:col>1</xdr:col>
      <xdr:colOff>1053</xdr:colOff>
      <xdr:row>13</xdr:row>
      <xdr:rowOff>161926</xdr:rowOff>
    </xdr:from>
    <xdr:to>
      <xdr:col>1</xdr:col>
      <xdr:colOff>1641943</xdr:colOff>
      <xdr:row>14</xdr:row>
      <xdr:rowOff>19051</xdr:rowOff>
    </xdr:to>
    <xdr:pic>
      <xdr:nvPicPr>
        <xdr:cNvPr id="14" name="Picture 13"/>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24878" y="8915401"/>
          <a:ext cx="1640890" cy="933450"/>
        </a:xfrm>
        <a:prstGeom prst="rect">
          <a:avLst/>
        </a:prstGeom>
        <a:effectLst>
          <a:softEdge rad="127000"/>
        </a:effectLst>
      </xdr:spPr>
    </xdr:pic>
    <xdr:clientData/>
  </xdr:twoCellAnchor>
  <xdr:twoCellAnchor editAs="oneCell">
    <xdr:from>
      <xdr:col>1</xdr:col>
      <xdr:colOff>10578</xdr:colOff>
      <xdr:row>14</xdr:row>
      <xdr:rowOff>200025</xdr:rowOff>
    </xdr:from>
    <xdr:to>
      <xdr:col>1</xdr:col>
      <xdr:colOff>1651468</xdr:colOff>
      <xdr:row>15</xdr:row>
      <xdr:rowOff>9525</xdr:rowOff>
    </xdr:to>
    <xdr:pic>
      <xdr:nvPicPr>
        <xdr:cNvPr id="16" name="Picture 15"/>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34403" y="10029825"/>
          <a:ext cx="1640890" cy="885825"/>
        </a:xfrm>
        <a:prstGeom prst="rect">
          <a:avLst/>
        </a:prstGeom>
        <a:effectLst>
          <a:softEdge rad="127000"/>
        </a:effectLst>
      </xdr:spPr>
    </xdr:pic>
    <xdr:clientData/>
  </xdr:twoCellAnchor>
  <xdr:twoCellAnchor editAs="oneCell">
    <xdr:from>
      <xdr:col>1</xdr:col>
      <xdr:colOff>0</xdr:colOff>
      <xdr:row>18</xdr:row>
      <xdr:rowOff>209551</xdr:rowOff>
    </xdr:from>
    <xdr:to>
      <xdr:col>1</xdr:col>
      <xdr:colOff>1640890</xdr:colOff>
      <xdr:row>18</xdr:row>
      <xdr:rowOff>1057275</xdr:rowOff>
    </xdr:to>
    <xdr:pic>
      <xdr:nvPicPr>
        <xdr:cNvPr id="18" name="Picture 17"/>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123825" y="14344651"/>
          <a:ext cx="1640890" cy="847724"/>
        </a:xfrm>
        <a:prstGeom prst="rect">
          <a:avLst/>
        </a:prstGeom>
        <a:effectLst>
          <a:softEdge rad="127000"/>
        </a:effectLst>
      </xdr:spPr>
    </xdr:pic>
    <xdr:clientData/>
  </xdr:twoCellAnchor>
  <xdr:twoCellAnchor editAs="oneCell">
    <xdr:from>
      <xdr:col>1</xdr:col>
      <xdr:colOff>9525</xdr:colOff>
      <xdr:row>19</xdr:row>
      <xdr:rowOff>142875</xdr:rowOff>
    </xdr:from>
    <xdr:to>
      <xdr:col>1</xdr:col>
      <xdr:colOff>1650415</xdr:colOff>
      <xdr:row>19</xdr:row>
      <xdr:rowOff>1019175</xdr:rowOff>
    </xdr:to>
    <xdr:pic>
      <xdr:nvPicPr>
        <xdr:cNvPr id="19" name="Picture 18"/>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33350" y="15354300"/>
          <a:ext cx="1640890" cy="876300"/>
        </a:xfrm>
        <a:prstGeom prst="rect">
          <a:avLst/>
        </a:prstGeom>
        <a:effectLst>
          <a:softEdge rad="127000"/>
        </a:effectLst>
      </xdr:spPr>
    </xdr:pic>
    <xdr:clientData/>
  </xdr:twoCellAnchor>
  <xdr:twoCellAnchor editAs="oneCell">
    <xdr:from>
      <xdr:col>1</xdr:col>
      <xdr:colOff>38100</xdr:colOff>
      <xdr:row>20</xdr:row>
      <xdr:rowOff>152401</xdr:rowOff>
    </xdr:from>
    <xdr:to>
      <xdr:col>2</xdr:col>
      <xdr:colOff>2590</xdr:colOff>
      <xdr:row>21</xdr:row>
      <xdr:rowOff>38101</xdr:rowOff>
    </xdr:to>
    <xdr:pic>
      <xdr:nvPicPr>
        <xdr:cNvPr id="20" name="Picture 19"/>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161925" y="16392526"/>
          <a:ext cx="1640890" cy="914400"/>
        </a:xfrm>
        <a:prstGeom prst="rect">
          <a:avLst/>
        </a:prstGeom>
        <a:effectLst>
          <a:softEdge rad="127000"/>
        </a:effectLst>
      </xdr:spPr>
    </xdr:pic>
    <xdr:clientData/>
  </xdr:twoCellAnchor>
  <xdr:oneCellAnchor>
    <xdr:from>
      <xdr:col>7</xdr:col>
      <xdr:colOff>76201</xdr:colOff>
      <xdr:row>12</xdr:row>
      <xdr:rowOff>1009649</xdr:rowOff>
    </xdr:from>
    <xdr:ext cx="4124324" cy="3536866"/>
    <xdr:sp macro="" textlink="">
      <xdr:nvSpPr>
        <xdr:cNvPr id="21" name="TextBox 20"/>
        <xdr:cNvSpPr txBox="1"/>
      </xdr:nvSpPr>
      <xdr:spPr>
        <a:xfrm>
          <a:off x="11106151" y="8686799"/>
          <a:ext cx="4124324" cy="3536866"/>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AU" sz="1100" b="1" i="0" u="none" strike="noStrike" baseline="0" smtClean="0">
              <a:solidFill>
                <a:schemeClr val="tx1"/>
              </a:solidFill>
              <a:latin typeface="+mn-lt"/>
              <a:ea typeface="+mn-ea"/>
              <a:cs typeface="+mn-cs"/>
            </a:rPr>
            <a:t>Fate Threshold: </a:t>
          </a:r>
          <a:r>
            <a:rPr lang="en-AU" sz="1100" b="0" i="0" u="none" strike="noStrike" baseline="0" smtClean="0">
              <a:solidFill>
                <a:schemeClr val="tx1"/>
              </a:solidFill>
              <a:latin typeface="+mn-lt"/>
              <a:ea typeface="+mn-ea"/>
              <a:cs typeface="+mn-cs"/>
            </a:rPr>
            <a:t>A value representing the starting Fate</a:t>
          </a:r>
        </a:p>
        <a:p>
          <a:r>
            <a:rPr lang="en-AU" sz="1100" b="0" i="0" u="none" strike="noStrike" baseline="0" smtClean="0">
              <a:solidFill>
                <a:schemeClr val="tx1"/>
              </a:solidFill>
              <a:latin typeface="+mn-lt"/>
              <a:ea typeface="+mn-ea"/>
              <a:cs typeface="+mn-cs"/>
            </a:rPr>
            <a:t>threshold of a character from this home world (see page 293).</a:t>
          </a:r>
        </a:p>
        <a:p>
          <a:r>
            <a:rPr lang="en-AU" sz="1100" b="0" i="0" u="none" strike="noStrike" baseline="0" smtClean="0">
              <a:solidFill>
                <a:schemeClr val="tx1"/>
              </a:solidFill>
              <a:latin typeface="+mn-lt"/>
              <a:ea typeface="+mn-ea"/>
              <a:cs typeface="+mn-cs"/>
            </a:rPr>
            <a:t>A character starts with a threshold equal to the listed value, but</a:t>
          </a:r>
        </a:p>
        <a:p>
          <a:r>
            <a:rPr lang="en-AU" sz="1100" b="0" i="0" u="none" strike="noStrike" baseline="0" smtClean="0">
              <a:solidFill>
                <a:schemeClr val="tx1"/>
              </a:solidFill>
              <a:latin typeface="+mn-lt"/>
              <a:ea typeface="+mn-ea"/>
              <a:cs typeface="+mn-cs"/>
            </a:rPr>
            <a:t>has a chance at gaining the “Emperor’s Blessing” and increasing</a:t>
          </a:r>
        </a:p>
        <a:p>
          <a:r>
            <a:rPr lang="en-AU" sz="1100" b="0" i="0" u="none" strike="noStrike" baseline="0" smtClean="0">
              <a:solidFill>
                <a:schemeClr val="tx1"/>
              </a:solidFill>
              <a:latin typeface="+mn-lt"/>
              <a:ea typeface="+mn-ea"/>
              <a:cs typeface="+mn-cs"/>
            </a:rPr>
            <a:t>the value by 1. The player rolls 1d10, and compares the result to</a:t>
          </a:r>
        </a:p>
        <a:p>
          <a:r>
            <a:rPr lang="en-AU" sz="1100" b="0" i="0" u="none" strike="noStrike" baseline="0" smtClean="0">
              <a:solidFill>
                <a:schemeClr val="tx1"/>
              </a:solidFill>
              <a:latin typeface="+mn-lt"/>
              <a:ea typeface="+mn-ea"/>
              <a:cs typeface="+mn-cs"/>
            </a:rPr>
            <a:t>the Emperor’s Blessing value for his home world. If the result is</a:t>
          </a:r>
        </a:p>
        <a:p>
          <a:r>
            <a:rPr lang="en-AU" sz="1100" b="0" i="0" u="none" strike="noStrike" baseline="0" smtClean="0">
              <a:solidFill>
                <a:schemeClr val="tx1"/>
              </a:solidFill>
              <a:latin typeface="+mn-lt"/>
              <a:ea typeface="+mn-ea"/>
              <a:cs typeface="+mn-cs"/>
            </a:rPr>
            <a:t>equal to or higher than the listed value, the player increases his</a:t>
          </a:r>
        </a:p>
        <a:p>
          <a:r>
            <a:rPr lang="en-AU" sz="1100" b="0" i="0" u="none" strike="noStrike" baseline="0" smtClean="0">
              <a:solidFill>
                <a:schemeClr val="tx1"/>
              </a:solidFill>
              <a:latin typeface="+mn-lt"/>
              <a:ea typeface="+mn-ea"/>
              <a:cs typeface="+mn-cs"/>
            </a:rPr>
            <a:t>character’s Fate threshold by 1.</a:t>
          </a:r>
        </a:p>
        <a:p>
          <a:endParaRPr lang="en-AU" sz="1100" b="0" i="0" u="none" strike="noStrike" baseline="0" smtClean="0">
            <a:solidFill>
              <a:schemeClr val="tx1"/>
            </a:solidFill>
            <a:latin typeface="+mn-lt"/>
            <a:ea typeface="+mn-ea"/>
            <a:cs typeface="+mn-cs"/>
          </a:endParaRPr>
        </a:p>
        <a:p>
          <a:r>
            <a:rPr lang="en-AU" sz="1100" b="1" i="0" u="none" strike="noStrike" baseline="0" smtClean="0">
              <a:solidFill>
                <a:schemeClr val="tx1"/>
              </a:solidFill>
              <a:latin typeface="+mn-lt"/>
              <a:ea typeface="+mn-ea"/>
              <a:cs typeface="+mn-cs"/>
            </a:rPr>
            <a:t>Home World Bonus: </a:t>
          </a:r>
          <a:r>
            <a:rPr lang="en-AU" sz="1100" b="0" i="0" u="none" strike="noStrike" baseline="0" smtClean="0">
              <a:solidFill>
                <a:schemeClr val="tx1"/>
              </a:solidFill>
              <a:latin typeface="+mn-lt"/>
              <a:ea typeface="+mn-ea"/>
              <a:cs typeface="+mn-cs"/>
            </a:rPr>
            <a:t>A special ability that a character from</a:t>
          </a:r>
        </a:p>
        <a:p>
          <a:r>
            <a:rPr lang="en-AU" sz="1100" b="0" i="0" u="none" strike="noStrike" baseline="0" smtClean="0">
              <a:solidFill>
                <a:schemeClr val="tx1"/>
              </a:solidFill>
              <a:latin typeface="+mn-lt"/>
              <a:ea typeface="+mn-ea"/>
              <a:cs typeface="+mn-cs"/>
            </a:rPr>
            <a:t>this home world gains during character creation. Note that the</a:t>
          </a:r>
        </a:p>
        <a:p>
          <a:r>
            <a:rPr lang="en-AU" sz="1100" b="0" i="0" u="none" strike="noStrike" baseline="0" smtClean="0">
              <a:solidFill>
                <a:schemeClr val="tx1"/>
              </a:solidFill>
              <a:latin typeface="+mn-lt"/>
              <a:ea typeface="+mn-ea"/>
              <a:cs typeface="+mn-cs"/>
            </a:rPr>
            <a:t>character does not need to meet the prerequisites for talents (see</a:t>
          </a:r>
        </a:p>
        <a:p>
          <a:r>
            <a:rPr lang="en-AU" sz="1100" b="0" i="0" u="none" strike="noStrike" baseline="0" smtClean="0">
              <a:solidFill>
                <a:schemeClr val="tx1"/>
              </a:solidFill>
              <a:latin typeface="+mn-lt"/>
              <a:ea typeface="+mn-ea"/>
              <a:cs typeface="+mn-cs"/>
            </a:rPr>
            <a:t>page 119) granted in this stage.</a:t>
          </a:r>
        </a:p>
        <a:p>
          <a:endParaRPr lang="en-AU" sz="1100" b="0" i="0" u="none" strike="noStrike" baseline="0" smtClean="0">
            <a:solidFill>
              <a:schemeClr val="tx1"/>
            </a:solidFill>
            <a:latin typeface="+mn-lt"/>
            <a:ea typeface="+mn-ea"/>
            <a:cs typeface="+mn-cs"/>
          </a:endParaRPr>
        </a:p>
        <a:p>
          <a:r>
            <a:rPr lang="en-AU" sz="1100" b="1" i="0" u="none" strike="noStrike" baseline="0" smtClean="0">
              <a:solidFill>
                <a:schemeClr val="tx1"/>
              </a:solidFill>
              <a:latin typeface="+mn-lt"/>
              <a:ea typeface="+mn-ea"/>
              <a:cs typeface="+mn-cs"/>
            </a:rPr>
            <a:t>Home World Aptitude: </a:t>
          </a:r>
          <a:r>
            <a:rPr lang="en-AU" sz="1100" b="0" i="0" u="none" strike="noStrike" baseline="0" smtClean="0">
              <a:solidFill>
                <a:schemeClr val="tx1"/>
              </a:solidFill>
              <a:latin typeface="+mn-lt"/>
              <a:ea typeface="+mn-ea"/>
              <a:cs typeface="+mn-cs"/>
            </a:rPr>
            <a:t>An aptitude (see page 79) that the</a:t>
          </a:r>
        </a:p>
        <a:p>
          <a:r>
            <a:rPr lang="en-AU" sz="1100" b="0" i="0" u="none" strike="noStrike" baseline="0" smtClean="0">
              <a:solidFill>
                <a:schemeClr val="tx1"/>
              </a:solidFill>
              <a:latin typeface="+mn-lt"/>
              <a:ea typeface="+mn-ea"/>
              <a:cs typeface="+mn-cs"/>
            </a:rPr>
            <a:t>character gains based on his home world.</a:t>
          </a:r>
        </a:p>
        <a:p>
          <a:endParaRPr lang="en-AU" sz="1100" b="0" i="0" u="none" strike="noStrike" baseline="0" smtClean="0">
            <a:solidFill>
              <a:schemeClr val="tx1"/>
            </a:solidFill>
            <a:latin typeface="+mn-lt"/>
            <a:ea typeface="+mn-ea"/>
            <a:cs typeface="+mn-cs"/>
          </a:endParaRPr>
        </a:p>
        <a:p>
          <a:r>
            <a:rPr lang="en-AU" sz="1100" b="1" i="0" u="none" strike="noStrike" baseline="0" smtClean="0">
              <a:solidFill>
                <a:schemeClr val="tx1"/>
              </a:solidFill>
              <a:latin typeface="+mn-lt"/>
              <a:ea typeface="+mn-ea"/>
              <a:cs typeface="+mn-cs"/>
            </a:rPr>
            <a:t>Wounds: </a:t>
          </a:r>
          <a:r>
            <a:rPr lang="en-AU" sz="1100" b="0" i="0" u="none" strike="noStrike" baseline="0" smtClean="0">
              <a:solidFill>
                <a:schemeClr val="tx1"/>
              </a:solidFill>
              <a:latin typeface="+mn-lt"/>
              <a:ea typeface="+mn-ea"/>
              <a:cs typeface="+mn-cs"/>
            </a:rPr>
            <a:t>The number of wounds (see page 232) a character</a:t>
          </a:r>
        </a:p>
        <a:p>
          <a:r>
            <a:rPr lang="en-AU" sz="1100" b="0" i="0" u="none" strike="noStrike" baseline="0" smtClean="0">
              <a:solidFill>
                <a:schemeClr val="tx1"/>
              </a:solidFill>
              <a:latin typeface="+mn-lt"/>
              <a:ea typeface="+mn-ea"/>
              <a:cs typeface="+mn-cs"/>
            </a:rPr>
            <a:t>possesses at the beginning of the game. This is commonly a static</a:t>
          </a:r>
        </a:p>
        <a:p>
          <a:r>
            <a:rPr lang="en-AU" sz="1100" b="0" i="0" u="none" strike="noStrike" baseline="0" smtClean="0">
              <a:solidFill>
                <a:schemeClr val="tx1"/>
              </a:solidFill>
              <a:latin typeface="+mn-lt"/>
              <a:ea typeface="+mn-ea"/>
              <a:cs typeface="+mn-cs"/>
            </a:rPr>
            <a:t>value plus a die roll.</a:t>
          </a:r>
          <a:endParaRPr lang="en-AU" sz="1100"/>
        </a:p>
      </xdr:txBody>
    </xdr:sp>
    <xdr:clientData/>
  </xdr:oneCellAnchor>
  <mc:AlternateContent xmlns:mc="http://schemas.openxmlformats.org/markup-compatibility/2006">
    <mc:Choice xmlns:a14="http://schemas.microsoft.com/office/drawing/2010/main" Requires="a14">
      <xdr:twoCellAnchor>
        <xdr:from>
          <xdr:col>4</xdr:col>
          <xdr:colOff>19050</xdr:colOff>
          <xdr:row>1</xdr:row>
          <xdr:rowOff>9525</xdr:rowOff>
        </xdr:from>
        <xdr:to>
          <xdr:col>4</xdr:col>
          <xdr:colOff>3629025</xdr:colOff>
          <xdr:row>1</xdr:row>
          <xdr:rowOff>257175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AU" sz="1400" b="0" i="0" u="none" strike="noStrike" baseline="0">
                  <a:solidFill>
                    <a:srgbClr val="000000"/>
                  </a:solidFill>
                  <a:latin typeface="Caslon Antique"/>
                </a:rPr>
                <a:t>Randomly Assign Homeworld </a:t>
              </a:r>
              <a:r>
                <a:rPr lang="en-AU" sz="1400" b="1" i="0" u="none" strike="noStrike" baseline="0">
                  <a:solidFill>
                    <a:srgbClr val="000000"/>
                  </a:solidFill>
                  <a:latin typeface="Caslon Antique"/>
                </a:rPr>
                <a:t>-&gt;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8</xdr:col>
      <xdr:colOff>28575</xdr:colOff>
      <xdr:row>4</xdr:row>
      <xdr:rowOff>19051</xdr:rowOff>
    </xdr:from>
    <xdr:ext cx="4229100" cy="4210050"/>
    <xdr:sp macro="" textlink="">
      <xdr:nvSpPr>
        <xdr:cNvPr id="3" name="TextBox 2"/>
        <xdr:cNvSpPr txBox="1"/>
      </xdr:nvSpPr>
      <xdr:spPr>
        <a:xfrm>
          <a:off x="9096375" y="857251"/>
          <a:ext cx="4229100" cy="4210050"/>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AU" sz="1600" b="0" i="0" u="sng" strike="noStrike" baseline="0" smtClean="0">
              <a:solidFill>
                <a:schemeClr val="tx1"/>
              </a:solidFill>
              <a:latin typeface="Caslon Antique" panose="02027200000000000000" pitchFamily="18" charset="0"/>
              <a:ea typeface="+mn-ea"/>
              <a:cs typeface="+mn-cs"/>
            </a:rPr>
            <a:t>Generating Characteristics</a:t>
          </a:r>
        </a:p>
        <a:p>
          <a:r>
            <a:rPr lang="en-AU" sz="1100" b="0" i="0" u="none" strike="noStrike" baseline="0" smtClean="0">
              <a:solidFill>
                <a:schemeClr val="tx1"/>
              </a:solidFill>
              <a:latin typeface="+mn-lt"/>
              <a:ea typeface="+mn-ea"/>
              <a:cs typeface="+mn-cs"/>
            </a:rPr>
            <a:t>Characteristics are generated one at a time. To generate a characteristic, the player rolls 2d10, adds the results together, and then adds 20. The result is the Acolyte’s characteristic, and the player does this for each of the 10 characteristics, filling in each result on the Acolyte’s character sheet. The roll to generate a characteristic can be altered by the characteristic modifiers of the Acolyte’s home world.</a:t>
          </a:r>
          <a:r>
            <a:rPr lang="en-AU" sz="1600" b="0" i="0" u="sng" strike="noStrike" baseline="0" smtClean="0">
              <a:solidFill>
                <a:schemeClr val="tx1"/>
              </a:solidFill>
              <a:latin typeface="Caslon Antique" panose="02027200000000000000" pitchFamily="18" charset="0"/>
              <a:ea typeface="+mn-ea"/>
              <a:cs typeface="+mn-cs"/>
            </a:rPr>
            <a:t> </a:t>
          </a:r>
          <a:r>
            <a:rPr lang="en-AU" sz="1100" b="0" i="0" u="none" strike="noStrike" baseline="0" smtClean="0">
              <a:solidFill>
                <a:schemeClr val="tx1"/>
              </a:solidFill>
              <a:latin typeface="+mn-lt"/>
              <a:ea typeface="+mn-ea"/>
              <a:cs typeface="+mn-cs"/>
            </a:rPr>
            <a:t>Each modifier lists a characteristics with either a “+” or a “–” in front of it. These affect the roll in the following ways:</a:t>
          </a:r>
        </a:p>
        <a:p>
          <a:endParaRPr lang="en-AU" sz="1100" b="0" i="0" u="none" strike="noStrike" baseline="0" smtClean="0">
            <a:solidFill>
              <a:schemeClr val="tx1"/>
            </a:solidFill>
            <a:latin typeface="+mn-lt"/>
            <a:ea typeface="+mn-ea"/>
            <a:cs typeface="+mn-cs"/>
          </a:endParaRPr>
        </a:p>
        <a:p>
          <a:r>
            <a:rPr lang="en-AU" sz="1100" b="1" i="0" u="none" strike="noStrike" baseline="0" smtClean="0">
              <a:solidFill>
                <a:schemeClr val="tx1"/>
              </a:solidFill>
              <a:latin typeface="+mn-lt"/>
              <a:ea typeface="+mn-ea"/>
              <a:cs typeface="+mn-cs"/>
            </a:rPr>
            <a:t>+ Characteristic: </a:t>
          </a:r>
          <a:r>
            <a:rPr lang="en-AU" sz="1100" b="0" i="0" u="none" strike="noStrike" baseline="0" smtClean="0">
              <a:solidFill>
                <a:schemeClr val="tx1"/>
              </a:solidFill>
              <a:latin typeface="+mn-lt"/>
              <a:ea typeface="+mn-ea"/>
              <a:cs typeface="+mn-cs"/>
            </a:rPr>
            <a:t>When rolling to determine the specified</a:t>
          </a:r>
        </a:p>
        <a:p>
          <a:r>
            <a:rPr lang="en-AU" sz="1100" b="0" i="0" u="none" strike="noStrike" baseline="0" smtClean="0">
              <a:solidFill>
                <a:schemeClr val="tx1"/>
              </a:solidFill>
              <a:latin typeface="+mn-lt"/>
              <a:ea typeface="+mn-ea"/>
              <a:cs typeface="+mn-cs"/>
            </a:rPr>
            <a:t>characteristic, the character rolls 3d10, takes the two dice with highest</a:t>
          </a:r>
        </a:p>
        <a:p>
          <a:r>
            <a:rPr lang="en-AU" sz="1100" b="0" i="0" u="none" strike="noStrike" baseline="0" smtClean="0">
              <a:solidFill>
                <a:schemeClr val="tx1"/>
              </a:solidFill>
              <a:latin typeface="+mn-lt"/>
              <a:ea typeface="+mn-ea"/>
              <a:cs typeface="+mn-cs"/>
            </a:rPr>
            <a:t>results, and adds their results to 20 to determine the characteristic.</a:t>
          </a:r>
        </a:p>
        <a:p>
          <a:endParaRPr lang="en-AU" sz="1100" b="0" i="0" u="none" strike="noStrike" baseline="0" smtClean="0">
            <a:solidFill>
              <a:schemeClr val="tx1"/>
            </a:solidFill>
            <a:latin typeface="+mn-lt"/>
            <a:ea typeface="+mn-ea"/>
            <a:cs typeface="+mn-cs"/>
          </a:endParaRPr>
        </a:p>
        <a:p>
          <a:r>
            <a:rPr lang="en-AU" sz="1100" b="1" i="0" u="none" strike="noStrike" baseline="0" smtClean="0">
              <a:solidFill>
                <a:schemeClr val="tx1"/>
              </a:solidFill>
              <a:latin typeface="+mn-lt"/>
              <a:ea typeface="+mn-ea"/>
              <a:cs typeface="+mn-cs"/>
            </a:rPr>
            <a:t>– Characteristic: </a:t>
          </a:r>
          <a:r>
            <a:rPr lang="en-AU" sz="1100" b="0" i="0" u="none" strike="noStrike" baseline="0" smtClean="0">
              <a:solidFill>
                <a:schemeClr val="tx1"/>
              </a:solidFill>
              <a:latin typeface="+mn-lt"/>
              <a:ea typeface="+mn-ea"/>
              <a:cs typeface="+mn-cs"/>
            </a:rPr>
            <a:t>When rolling to determine the specified</a:t>
          </a:r>
        </a:p>
        <a:p>
          <a:r>
            <a:rPr lang="en-AU" sz="1100" b="0" i="0" u="none" strike="noStrike" baseline="0" smtClean="0">
              <a:solidFill>
                <a:schemeClr val="tx1"/>
              </a:solidFill>
              <a:latin typeface="+mn-lt"/>
              <a:ea typeface="+mn-ea"/>
              <a:cs typeface="+mn-cs"/>
            </a:rPr>
            <a:t>characteristic, the character rolls 3d10, takes the two dice with lowest</a:t>
          </a:r>
        </a:p>
        <a:p>
          <a:r>
            <a:rPr lang="en-AU" sz="1100" b="0" i="0" u="none" strike="noStrike" baseline="0" smtClean="0">
              <a:solidFill>
                <a:schemeClr val="tx1"/>
              </a:solidFill>
              <a:latin typeface="+mn-lt"/>
              <a:ea typeface="+mn-ea"/>
              <a:cs typeface="+mn-cs"/>
            </a:rPr>
            <a:t>results, and adds their results to 20 to determine the characteristic.</a:t>
          </a:r>
        </a:p>
        <a:p>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Inquisitors do not choose their Acolytes at whim. The Player</a:t>
          </a:r>
        </a:p>
        <a:p>
          <a:r>
            <a:rPr lang="en-AU" sz="1100" b="0" i="0" u="none" strike="noStrike" baseline="0" smtClean="0">
              <a:solidFill>
                <a:schemeClr val="tx1"/>
              </a:solidFill>
              <a:latin typeface="+mn-lt"/>
              <a:ea typeface="+mn-ea"/>
              <a:cs typeface="+mn-cs"/>
            </a:rPr>
            <a:t>Characters in </a:t>
          </a:r>
          <a:r>
            <a:rPr lang="en-AU" sz="1100" b="1" i="0" u="none" strike="noStrike" baseline="0" smtClean="0">
              <a:solidFill>
                <a:schemeClr val="tx1"/>
              </a:solidFill>
              <a:latin typeface="+mn-lt"/>
              <a:ea typeface="+mn-ea"/>
              <a:cs typeface="+mn-cs"/>
            </a:rPr>
            <a:t>DARK HERESY </a:t>
          </a:r>
          <a:r>
            <a:rPr lang="en-AU" sz="1100" b="0" i="0" u="none" strike="noStrike" baseline="0" smtClean="0">
              <a:solidFill>
                <a:schemeClr val="tx1"/>
              </a:solidFill>
              <a:latin typeface="+mn-lt"/>
              <a:ea typeface="+mn-ea"/>
              <a:cs typeface="+mn-cs"/>
            </a:rPr>
            <a:t>are a cut above the rest of humanity,</a:t>
          </a:r>
        </a:p>
        <a:p>
          <a:r>
            <a:rPr lang="en-AU" sz="1100" b="0" i="0" u="none" strike="noStrike" baseline="0" smtClean="0">
              <a:solidFill>
                <a:schemeClr val="tx1"/>
              </a:solidFill>
              <a:latin typeface="+mn-lt"/>
              <a:ea typeface="+mn-ea"/>
              <a:cs typeface="+mn-cs"/>
            </a:rPr>
            <a:t>and fated for a greater destiny. Because of this, the player can</a:t>
          </a:r>
        </a:p>
        <a:p>
          <a:r>
            <a:rPr lang="en-AU" sz="1100" b="0" i="0" u="none" strike="noStrike" baseline="0" smtClean="0">
              <a:solidFill>
                <a:schemeClr val="tx1"/>
              </a:solidFill>
              <a:latin typeface="+mn-lt"/>
              <a:ea typeface="+mn-ea"/>
              <a:cs typeface="+mn-cs"/>
            </a:rPr>
            <a:t>re-roll any one characteristic value when generating his Acolyte’s</a:t>
          </a:r>
        </a:p>
        <a:p>
          <a:r>
            <a:rPr lang="en-AU" sz="1100" b="0" i="0" u="none" strike="noStrike" baseline="0" smtClean="0">
              <a:solidFill>
                <a:schemeClr val="tx1"/>
              </a:solidFill>
              <a:latin typeface="+mn-lt"/>
              <a:ea typeface="+mn-ea"/>
              <a:cs typeface="+mn-cs"/>
            </a:rPr>
            <a:t>characteristics, but must keep the second result.</a:t>
          </a:r>
          <a:endParaRPr lang="en-AU" sz="1100"/>
        </a:p>
      </xdr:txBody>
    </xdr:sp>
    <xdr:clientData/>
  </xdr:oneCellAnchor>
  <xdr:oneCellAnchor>
    <xdr:from>
      <xdr:col>8</xdr:col>
      <xdr:colOff>28575</xdr:colOff>
      <xdr:row>13</xdr:row>
      <xdr:rowOff>419100</xdr:rowOff>
    </xdr:from>
    <xdr:ext cx="4248150" cy="1986826"/>
    <xdr:sp macro="" textlink="">
      <xdr:nvSpPr>
        <xdr:cNvPr id="4" name="TextBox 3"/>
        <xdr:cNvSpPr txBox="1"/>
      </xdr:nvSpPr>
      <xdr:spPr>
        <a:xfrm>
          <a:off x="9096375" y="5124450"/>
          <a:ext cx="4248150" cy="1986826"/>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AU" sz="1100" b="1" i="0" u="none" strike="noStrike" baseline="0" smtClean="0">
              <a:solidFill>
                <a:schemeClr val="tx1"/>
              </a:solidFill>
              <a:latin typeface="+mn-lt"/>
              <a:ea typeface="+mn-ea"/>
              <a:cs typeface="+mn-cs"/>
            </a:rPr>
            <a:t>Fate Threshold: </a:t>
          </a:r>
          <a:r>
            <a:rPr lang="en-AU" sz="1100" b="0" i="0" u="none" strike="noStrike" baseline="0" smtClean="0">
              <a:solidFill>
                <a:schemeClr val="tx1"/>
              </a:solidFill>
              <a:latin typeface="+mn-lt"/>
              <a:ea typeface="+mn-ea"/>
              <a:cs typeface="+mn-cs"/>
            </a:rPr>
            <a:t>A value representing the starting Fate</a:t>
          </a:r>
        </a:p>
        <a:p>
          <a:r>
            <a:rPr lang="en-AU" sz="1100" b="0" i="0" u="none" strike="noStrike" baseline="0" smtClean="0">
              <a:solidFill>
                <a:schemeClr val="tx1"/>
              </a:solidFill>
              <a:latin typeface="+mn-lt"/>
              <a:ea typeface="+mn-ea"/>
              <a:cs typeface="+mn-cs"/>
            </a:rPr>
            <a:t>threshold of a character. A character starts with a threshold equal to the listed value, but has a chance at gaining the “Emperor’s Blessing” and increasing the value by 1. The player rolls 1d10, and compares the result to the Emperor’s Blessing value for his home world. If the result is equal to or higher than the listed value, the player increases his</a:t>
          </a:r>
        </a:p>
        <a:p>
          <a:r>
            <a:rPr lang="en-AU" sz="1100" b="0" i="0" u="none" strike="noStrike" baseline="0" smtClean="0">
              <a:solidFill>
                <a:schemeClr val="tx1"/>
              </a:solidFill>
              <a:latin typeface="+mn-lt"/>
              <a:ea typeface="+mn-ea"/>
              <a:cs typeface="+mn-cs"/>
            </a:rPr>
            <a:t>character’s Fate threshold by 1.</a:t>
          </a:r>
        </a:p>
        <a:p>
          <a:endParaRPr lang="en-AU" sz="1100" b="0" i="0" u="none" strike="noStrike" baseline="0" smtClean="0">
            <a:solidFill>
              <a:schemeClr val="tx1"/>
            </a:solidFill>
            <a:latin typeface="+mn-lt"/>
            <a:ea typeface="+mn-ea"/>
            <a:cs typeface="+mn-cs"/>
          </a:endParaRPr>
        </a:p>
        <a:p>
          <a:r>
            <a:rPr lang="en-AU" sz="1100" b="1" i="0" u="none" strike="noStrike" baseline="0" smtClean="0">
              <a:solidFill>
                <a:schemeClr val="tx1"/>
              </a:solidFill>
              <a:latin typeface="+mn-lt"/>
              <a:ea typeface="+mn-ea"/>
              <a:cs typeface="+mn-cs"/>
            </a:rPr>
            <a:t>Wounds: </a:t>
          </a:r>
          <a:r>
            <a:rPr lang="en-AU" sz="1100" b="0" i="0" u="none" strike="noStrike" baseline="0" smtClean="0">
              <a:solidFill>
                <a:schemeClr val="tx1"/>
              </a:solidFill>
              <a:latin typeface="+mn-lt"/>
              <a:ea typeface="+mn-ea"/>
              <a:cs typeface="+mn-cs"/>
            </a:rPr>
            <a:t>The number of wounds (see page 232) a character</a:t>
          </a:r>
        </a:p>
        <a:p>
          <a:r>
            <a:rPr lang="en-AU" sz="1100" b="0" i="0" u="none" strike="noStrike" baseline="0" smtClean="0">
              <a:solidFill>
                <a:schemeClr val="tx1"/>
              </a:solidFill>
              <a:latin typeface="+mn-lt"/>
              <a:ea typeface="+mn-ea"/>
              <a:cs typeface="+mn-cs"/>
            </a:rPr>
            <a:t>possesses at the beginning of the game. This is commonly a static</a:t>
          </a:r>
        </a:p>
        <a:p>
          <a:r>
            <a:rPr lang="en-AU" sz="1100" b="0" i="0" u="none" strike="noStrike" baseline="0" smtClean="0">
              <a:solidFill>
                <a:schemeClr val="tx1"/>
              </a:solidFill>
              <a:latin typeface="+mn-lt"/>
              <a:ea typeface="+mn-ea"/>
              <a:cs typeface="+mn-cs"/>
            </a:rPr>
            <a:t>value plus a die roll.</a:t>
          </a:r>
          <a:endParaRPr lang="en-AU" sz="1100"/>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1</xdr:col>
      <xdr:colOff>9525</xdr:colOff>
      <xdr:row>6</xdr:row>
      <xdr:rowOff>228599</xdr:rowOff>
    </xdr:from>
    <xdr:to>
      <xdr:col>1</xdr:col>
      <xdr:colOff>2190750</xdr:colOff>
      <xdr:row>6</xdr:row>
      <xdr:rowOff>1057498</xdr:rowOff>
    </xdr:to>
    <xdr:pic>
      <xdr:nvPicPr>
        <xdr:cNvPr id="19" name="Picture 18"/>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3350" y="1447799"/>
          <a:ext cx="2181225" cy="828899"/>
        </a:xfrm>
        <a:prstGeom prst="rect">
          <a:avLst/>
        </a:prstGeom>
        <a:effectLst>
          <a:softEdge rad="31750"/>
        </a:effectLst>
      </xdr:spPr>
    </xdr:pic>
    <xdr:clientData/>
  </xdr:twoCellAnchor>
  <xdr:twoCellAnchor editAs="oneCell">
    <xdr:from>
      <xdr:col>1</xdr:col>
      <xdr:colOff>16137</xdr:colOff>
      <xdr:row>7</xdr:row>
      <xdr:rowOff>228599</xdr:rowOff>
    </xdr:from>
    <xdr:to>
      <xdr:col>1</xdr:col>
      <xdr:colOff>2181225</xdr:colOff>
      <xdr:row>7</xdr:row>
      <xdr:rowOff>1057498</xdr:rowOff>
    </xdr:to>
    <xdr:pic>
      <xdr:nvPicPr>
        <xdr:cNvPr id="20" name="Picture 19"/>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9962" y="2524124"/>
          <a:ext cx="2165088" cy="828899"/>
        </a:xfrm>
        <a:prstGeom prst="rect">
          <a:avLst/>
        </a:prstGeom>
        <a:effectLst>
          <a:softEdge rad="31750"/>
        </a:effectLst>
      </xdr:spPr>
    </xdr:pic>
    <xdr:clientData/>
  </xdr:twoCellAnchor>
  <xdr:twoCellAnchor editAs="oneCell">
    <xdr:from>
      <xdr:col>1</xdr:col>
      <xdr:colOff>20921</xdr:colOff>
      <xdr:row>8</xdr:row>
      <xdr:rowOff>228599</xdr:rowOff>
    </xdr:from>
    <xdr:to>
      <xdr:col>1</xdr:col>
      <xdr:colOff>2171700</xdr:colOff>
      <xdr:row>8</xdr:row>
      <xdr:rowOff>1057498</xdr:rowOff>
    </xdr:to>
    <xdr:pic>
      <xdr:nvPicPr>
        <xdr:cNvPr id="21" name="Picture 20"/>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44746" y="3600449"/>
          <a:ext cx="2150779" cy="828899"/>
        </a:xfrm>
        <a:prstGeom prst="rect">
          <a:avLst/>
        </a:prstGeom>
        <a:effectLst>
          <a:softEdge rad="31750"/>
        </a:effectLst>
      </xdr:spPr>
    </xdr:pic>
    <xdr:clientData/>
  </xdr:twoCellAnchor>
  <xdr:twoCellAnchor editAs="oneCell">
    <xdr:from>
      <xdr:col>1</xdr:col>
      <xdr:colOff>7407</xdr:colOff>
      <xdr:row>9</xdr:row>
      <xdr:rowOff>228599</xdr:rowOff>
    </xdr:from>
    <xdr:to>
      <xdr:col>1</xdr:col>
      <xdr:colOff>2181225</xdr:colOff>
      <xdr:row>9</xdr:row>
      <xdr:rowOff>1057498</xdr:rowOff>
    </xdr:to>
    <xdr:pic>
      <xdr:nvPicPr>
        <xdr:cNvPr id="22" name="Picture 21"/>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31232" y="4676774"/>
          <a:ext cx="2173818" cy="828899"/>
        </a:xfrm>
        <a:prstGeom prst="rect">
          <a:avLst/>
        </a:prstGeom>
        <a:effectLst>
          <a:softEdge rad="31750"/>
        </a:effectLst>
      </xdr:spPr>
    </xdr:pic>
    <xdr:clientData/>
  </xdr:twoCellAnchor>
  <xdr:twoCellAnchor editAs="oneCell">
    <xdr:from>
      <xdr:col>1</xdr:col>
      <xdr:colOff>27636</xdr:colOff>
      <xdr:row>10</xdr:row>
      <xdr:rowOff>219074</xdr:rowOff>
    </xdr:from>
    <xdr:to>
      <xdr:col>1</xdr:col>
      <xdr:colOff>2190750</xdr:colOff>
      <xdr:row>10</xdr:row>
      <xdr:rowOff>1047973</xdr:rowOff>
    </xdr:to>
    <xdr:pic>
      <xdr:nvPicPr>
        <xdr:cNvPr id="23" name="Picture 22"/>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151461" y="5743574"/>
          <a:ext cx="2163114" cy="828899"/>
        </a:xfrm>
        <a:prstGeom prst="rect">
          <a:avLst/>
        </a:prstGeom>
        <a:effectLst>
          <a:softEdge rad="31750"/>
        </a:effectLst>
      </xdr:spPr>
    </xdr:pic>
    <xdr:clientData/>
  </xdr:twoCellAnchor>
  <xdr:twoCellAnchor editAs="oneCell">
    <xdr:from>
      <xdr:col>1</xdr:col>
      <xdr:colOff>9186</xdr:colOff>
      <xdr:row>11</xdr:row>
      <xdr:rowOff>228599</xdr:rowOff>
    </xdr:from>
    <xdr:to>
      <xdr:col>1</xdr:col>
      <xdr:colOff>2171700</xdr:colOff>
      <xdr:row>11</xdr:row>
      <xdr:rowOff>1057498</xdr:rowOff>
    </xdr:to>
    <xdr:pic>
      <xdr:nvPicPr>
        <xdr:cNvPr id="24" name="Picture 23"/>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33011" y="6829424"/>
          <a:ext cx="2162514" cy="828899"/>
        </a:xfrm>
        <a:prstGeom prst="rect">
          <a:avLst/>
        </a:prstGeom>
        <a:effectLst>
          <a:softEdge rad="31750"/>
        </a:effectLst>
      </xdr:spPr>
    </xdr:pic>
    <xdr:clientData/>
  </xdr:twoCellAnchor>
  <xdr:twoCellAnchor editAs="oneCell">
    <xdr:from>
      <xdr:col>1</xdr:col>
      <xdr:colOff>5227</xdr:colOff>
      <xdr:row>12</xdr:row>
      <xdr:rowOff>238124</xdr:rowOff>
    </xdr:from>
    <xdr:to>
      <xdr:col>1</xdr:col>
      <xdr:colOff>2200275</xdr:colOff>
      <xdr:row>12</xdr:row>
      <xdr:rowOff>1067023</xdr:rowOff>
    </xdr:to>
    <xdr:pic>
      <xdr:nvPicPr>
        <xdr:cNvPr id="25" name="Picture 24"/>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29052" y="7915274"/>
          <a:ext cx="2195048" cy="828899"/>
        </a:xfrm>
        <a:prstGeom prst="rect">
          <a:avLst/>
        </a:prstGeom>
        <a:effectLst>
          <a:softEdge rad="31750"/>
        </a:effectLst>
      </xdr:spPr>
    </xdr:pic>
    <xdr:clientData/>
  </xdr:twoCellAnchor>
  <xdr:twoCellAnchor editAs="oneCell">
    <xdr:from>
      <xdr:col>1</xdr:col>
      <xdr:colOff>28575</xdr:colOff>
      <xdr:row>18</xdr:row>
      <xdr:rowOff>219074</xdr:rowOff>
    </xdr:from>
    <xdr:to>
      <xdr:col>1</xdr:col>
      <xdr:colOff>2181225</xdr:colOff>
      <xdr:row>18</xdr:row>
      <xdr:rowOff>1047973</xdr:rowOff>
    </xdr:to>
    <xdr:pic>
      <xdr:nvPicPr>
        <xdr:cNvPr id="26" name="Picture 25"/>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52400" y="14354174"/>
          <a:ext cx="2152650" cy="828899"/>
        </a:xfrm>
        <a:prstGeom prst="rect">
          <a:avLst/>
        </a:prstGeom>
        <a:effectLst>
          <a:softEdge rad="31750"/>
        </a:effectLst>
      </xdr:spPr>
    </xdr:pic>
    <xdr:clientData/>
  </xdr:twoCellAnchor>
  <xdr:twoCellAnchor editAs="oneCell">
    <xdr:from>
      <xdr:col>1</xdr:col>
      <xdr:colOff>21964</xdr:colOff>
      <xdr:row>13</xdr:row>
      <xdr:rowOff>219074</xdr:rowOff>
    </xdr:from>
    <xdr:to>
      <xdr:col>1</xdr:col>
      <xdr:colOff>2171699</xdr:colOff>
      <xdr:row>13</xdr:row>
      <xdr:rowOff>1047973</xdr:rowOff>
    </xdr:to>
    <xdr:pic>
      <xdr:nvPicPr>
        <xdr:cNvPr id="27" name="Picture 26"/>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45789" y="8972549"/>
          <a:ext cx="2149735" cy="828899"/>
        </a:xfrm>
        <a:prstGeom prst="rect">
          <a:avLst/>
        </a:prstGeom>
        <a:effectLst>
          <a:softEdge rad="31750"/>
        </a:effectLst>
      </xdr:spPr>
    </xdr:pic>
    <xdr:clientData/>
  </xdr:twoCellAnchor>
  <xdr:twoCellAnchor editAs="oneCell">
    <xdr:from>
      <xdr:col>1</xdr:col>
      <xdr:colOff>14070</xdr:colOff>
      <xdr:row>14</xdr:row>
      <xdr:rowOff>209549</xdr:rowOff>
    </xdr:from>
    <xdr:to>
      <xdr:col>1</xdr:col>
      <xdr:colOff>2171700</xdr:colOff>
      <xdr:row>14</xdr:row>
      <xdr:rowOff>1038448</xdr:rowOff>
    </xdr:to>
    <xdr:pic>
      <xdr:nvPicPr>
        <xdr:cNvPr id="28" name="Picture 27"/>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37895" y="10039349"/>
          <a:ext cx="2157630" cy="828899"/>
        </a:xfrm>
        <a:prstGeom prst="rect">
          <a:avLst/>
        </a:prstGeom>
        <a:effectLst>
          <a:softEdge rad="31750"/>
        </a:effectLst>
      </xdr:spPr>
    </xdr:pic>
    <xdr:clientData/>
  </xdr:twoCellAnchor>
  <xdr:twoCellAnchor editAs="oneCell">
    <xdr:from>
      <xdr:col>1</xdr:col>
      <xdr:colOff>21104</xdr:colOff>
      <xdr:row>15</xdr:row>
      <xdr:rowOff>219074</xdr:rowOff>
    </xdr:from>
    <xdr:to>
      <xdr:col>1</xdr:col>
      <xdr:colOff>2171699</xdr:colOff>
      <xdr:row>15</xdr:row>
      <xdr:rowOff>1047973</xdr:rowOff>
    </xdr:to>
    <xdr:pic>
      <xdr:nvPicPr>
        <xdr:cNvPr id="29" name="Picture 28"/>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44929" y="11125199"/>
          <a:ext cx="2150595" cy="828899"/>
        </a:xfrm>
        <a:prstGeom prst="rect">
          <a:avLst/>
        </a:prstGeom>
        <a:effectLst>
          <a:softEdge rad="31750"/>
        </a:effectLst>
      </xdr:spPr>
    </xdr:pic>
    <xdr:clientData/>
  </xdr:twoCellAnchor>
  <xdr:twoCellAnchor editAs="oneCell">
    <xdr:from>
      <xdr:col>1</xdr:col>
      <xdr:colOff>8060</xdr:colOff>
      <xdr:row>16</xdr:row>
      <xdr:rowOff>228599</xdr:rowOff>
    </xdr:from>
    <xdr:to>
      <xdr:col>1</xdr:col>
      <xdr:colOff>2200275</xdr:colOff>
      <xdr:row>16</xdr:row>
      <xdr:rowOff>1057498</xdr:rowOff>
    </xdr:to>
    <xdr:pic>
      <xdr:nvPicPr>
        <xdr:cNvPr id="30" name="Picture 29"/>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131885" y="12211049"/>
          <a:ext cx="2192215" cy="828899"/>
        </a:xfrm>
        <a:prstGeom prst="rect">
          <a:avLst/>
        </a:prstGeom>
        <a:effectLst>
          <a:softEdge rad="31750"/>
        </a:effectLst>
      </xdr:spPr>
    </xdr:pic>
    <xdr:clientData/>
  </xdr:twoCellAnchor>
  <xdr:twoCellAnchor editAs="oneCell">
    <xdr:from>
      <xdr:col>1</xdr:col>
      <xdr:colOff>30812</xdr:colOff>
      <xdr:row>17</xdr:row>
      <xdr:rowOff>219074</xdr:rowOff>
    </xdr:from>
    <xdr:to>
      <xdr:col>1</xdr:col>
      <xdr:colOff>2171700</xdr:colOff>
      <xdr:row>17</xdr:row>
      <xdr:rowOff>1047973</xdr:rowOff>
    </xdr:to>
    <xdr:pic>
      <xdr:nvPicPr>
        <xdr:cNvPr id="31" name="Picture 30"/>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154637" y="13277849"/>
          <a:ext cx="2140888" cy="828899"/>
        </a:xfrm>
        <a:prstGeom prst="rect">
          <a:avLst/>
        </a:prstGeom>
        <a:effectLst>
          <a:softEdge rad="31750"/>
        </a:effectLst>
      </xdr:spPr>
    </xdr:pic>
    <xdr:clientData/>
  </xdr:twoCellAnchor>
  <mc:AlternateContent xmlns:mc="http://schemas.openxmlformats.org/markup-compatibility/2006">
    <mc:Choice xmlns:a14="http://schemas.microsoft.com/office/drawing/2010/main" Requires="a14">
      <xdr:twoCellAnchor>
        <xdr:from>
          <xdr:col>4</xdr:col>
          <xdr:colOff>19050</xdr:colOff>
          <xdr:row>1</xdr:row>
          <xdr:rowOff>9525</xdr:rowOff>
        </xdr:from>
        <xdr:to>
          <xdr:col>4</xdr:col>
          <xdr:colOff>2305050</xdr:colOff>
          <xdr:row>1</xdr:row>
          <xdr:rowOff>257175</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AU" sz="1400" b="0" i="0" u="none" strike="noStrike" baseline="0">
                  <a:solidFill>
                    <a:srgbClr val="000000"/>
                  </a:solidFill>
                  <a:latin typeface="Caslon Antique"/>
                </a:rPr>
                <a:t>Randomly Assign Background </a:t>
              </a:r>
              <a:r>
                <a:rPr lang="en-AU" sz="1400" b="1" i="0" u="none" strike="noStrike" baseline="0">
                  <a:solidFill>
                    <a:srgbClr val="000000"/>
                  </a:solidFill>
                  <a:latin typeface="Caslon Antique"/>
                </a:rPr>
                <a:t>-&gt;</a:t>
              </a:r>
            </a:p>
          </xdr:txBody>
        </xdr:sp>
        <xdr:clientData fLocksWithSheet="0"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xdr:col>
      <xdr:colOff>247650</xdr:colOff>
      <xdr:row>5</xdr:row>
      <xdr:rowOff>238125</xdr:rowOff>
    </xdr:from>
    <xdr:to>
      <xdr:col>1</xdr:col>
      <xdr:colOff>1638300</xdr:colOff>
      <xdr:row>5</xdr:row>
      <xdr:rowOff>2106325</xdr:rowOff>
    </xdr:to>
    <xdr:pic>
      <xdr:nvPicPr>
        <xdr:cNvPr id="15" name="Picture 1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1457325"/>
          <a:ext cx="1390650" cy="1868200"/>
        </a:xfrm>
        <a:prstGeom prst="rect">
          <a:avLst/>
        </a:prstGeom>
        <a:effectLst>
          <a:softEdge rad="31750"/>
        </a:effectLst>
        <a:scene3d>
          <a:camera prst="orthographicFront"/>
          <a:lightRig rig="threePt" dir="t"/>
        </a:scene3d>
        <a:sp3d>
          <a:bevelT/>
        </a:sp3d>
      </xdr:spPr>
    </xdr:pic>
    <xdr:clientData/>
  </xdr:twoCellAnchor>
  <xdr:twoCellAnchor editAs="oneCell">
    <xdr:from>
      <xdr:col>1</xdr:col>
      <xdr:colOff>238124</xdr:colOff>
      <xdr:row>6</xdr:row>
      <xdr:rowOff>237727</xdr:rowOff>
    </xdr:from>
    <xdr:to>
      <xdr:col>1</xdr:col>
      <xdr:colOff>1628774</xdr:colOff>
      <xdr:row>6</xdr:row>
      <xdr:rowOff>2119761</xdr:rowOff>
    </xdr:to>
    <xdr:pic>
      <xdr:nvPicPr>
        <xdr:cNvPr id="16" name="Picture 1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61949" y="3600052"/>
          <a:ext cx="1390650" cy="1882034"/>
        </a:xfrm>
        <a:prstGeom prst="rect">
          <a:avLst/>
        </a:prstGeom>
        <a:effectLst>
          <a:softEdge rad="31750"/>
        </a:effectLst>
        <a:scene3d>
          <a:camera prst="orthographicFront"/>
          <a:lightRig rig="threePt" dir="t"/>
        </a:scene3d>
        <a:sp3d>
          <a:bevelT/>
        </a:sp3d>
      </xdr:spPr>
    </xdr:pic>
    <xdr:clientData/>
  </xdr:twoCellAnchor>
  <xdr:twoCellAnchor editAs="oneCell">
    <xdr:from>
      <xdr:col>1</xdr:col>
      <xdr:colOff>203757</xdr:colOff>
      <xdr:row>7</xdr:row>
      <xdr:rowOff>237727</xdr:rowOff>
    </xdr:from>
    <xdr:to>
      <xdr:col>1</xdr:col>
      <xdr:colOff>1571624</xdr:colOff>
      <xdr:row>7</xdr:row>
      <xdr:rowOff>2119761</xdr:rowOff>
    </xdr:to>
    <xdr:pic>
      <xdr:nvPicPr>
        <xdr:cNvPr id="17" name="Picture 1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27582" y="5743177"/>
          <a:ext cx="1367867" cy="1882034"/>
        </a:xfrm>
        <a:prstGeom prst="rect">
          <a:avLst/>
        </a:prstGeom>
        <a:effectLst>
          <a:softEdge rad="31750"/>
        </a:effectLst>
        <a:scene3d>
          <a:camera prst="orthographicFront"/>
          <a:lightRig rig="threePt" dir="t"/>
        </a:scene3d>
        <a:sp3d>
          <a:bevelT/>
        </a:sp3d>
      </xdr:spPr>
    </xdr:pic>
    <xdr:clientData/>
  </xdr:twoCellAnchor>
  <xdr:twoCellAnchor editAs="oneCell">
    <xdr:from>
      <xdr:col>1</xdr:col>
      <xdr:colOff>198792</xdr:colOff>
      <xdr:row>8</xdr:row>
      <xdr:rowOff>247252</xdr:rowOff>
    </xdr:from>
    <xdr:to>
      <xdr:col>1</xdr:col>
      <xdr:colOff>1552574</xdr:colOff>
      <xdr:row>8</xdr:row>
      <xdr:rowOff>2129286</xdr:rowOff>
    </xdr:to>
    <xdr:pic>
      <xdr:nvPicPr>
        <xdr:cNvPr id="18" name="Picture 17"/>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22617" y="7895827"/>
          <a:ext cx="1353782" cy="1882034"/>
        </a:xfrm>
        <a:prstGeom prst="rect">
          <a:avLst/>
        </a:prstGeom>
        <a:effectLst>
          <a:softEdge rad="31750"/>
        </a:effectLst>
        <a:scene3d>
          <a:camera prst="orthographicFront"/>
          <a:lightRig rig="threePt" dir="t"/>
        </a:scene3d>
        <a:sp3d>
          <a:bevelT/>
        </a:sp3d>
      </xdr:spPr>
    </xdr:pic>
    <xdr:clientData/>
  </xdr:twoCellAnchor>
  <xdr:twoCellAnchor editAs="oneCell">
    <xdr:from>
      <xdr:col>1</xdr:col>
      <xdr:colOff>236466</xdr:colOff>
      <xdr:row>9</xdr:row>
      <xdr:rowOff>247252</xdr:rowOff>
    </xdr:from>
    <xdr:to>
      <xdr:col>1</xdr:col>
      <xdr:colOff>1590674</xdr:colOff>
      <xdr:row>9</xdr:row>
      <xdr:rowOff>2129286</xdr:rowOff>
    </xdr:to>
    <xdr:pic>
      <xdr:nvPicPr>
        <xdr:cNvPr id="19" name="Picture 1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60291" y="10038952"/>
          <a:ext cx="1354208" cy="1882034"/>
        </a:xfrm>
        <a:prstGeom prst="rect">
          <a:avLst/>
        </a:prstGeom>
        <a:effectLst>
          <a:softEdge rad="31750"/>
        </a:effectLst>
        <a:scene3d>
          <a:camera prst="orthographicFront"/>
          <a:lightRig rig="threePt" dir="t"/>
        </a:scene3d>
        <a:sp3d>
          <a:bevelT/>
        </a:sp3d>
      </xdr:spPr>
    </xdr:pic>
    <xdr:clientData/>
  </xdr:twoCellAnchor>
  <xdr:twoCellAnchor editAs="oneCell">
    <xdr:from>
      <xdr:col>5</xdr:col>
      <xdr:colOff>243986</xdr:colOff>
      <xdr:row>6</xdr:row>
      <xdr:rowOff>237727</xdr:rowOff>
    </xdr:from>
    <xdr:to>
      <xdr:col>5</xdr:col>
      <xdr:colOff>1590674</xdr:colOff>
      <xdr:row>6</xdr:row>
      <xdr:rowOff>2119761</xdr:rowOff>
    </xdr:to>
    <xdr:pic>
      <xdr:nvPicPr>
        <xdr:cNvPr id="21" name="Picture 20"/>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8597411" y="3600052"/>
          <a:ext cx="1346688" cy="1882034"/>
        </a:xfrm>
        <a:prstGeom prst="rect">
          <a:avLst/>
        </a:prstGeom>
        <a:effectLst>
          <a:softEdge rad="31750"/>
        </a:effectLst>
        <a:scene3d>
          <a:camera prst="orthographicFront"/>
          <a:lightRig rig="threePt" dir="t"/>
        </a:scene3d>
        <a:sp3d>
          <a:bevelT/>
        </a:sp3d>
      </xdr:spPr>
    </xdr:pic>
    <xdr:clientData/>
  </xdr:twoCellAnchor>
  <xdr:twoCellAnchor editAs="oneCell">
    <xdr:from>
      <xdr:col>5</xdr:col>
      <xdr:colOff>216915</xdr:colOff>
      <xdr:row>10</xdr:row>
      <xdr:rowOff>237727</xdr:rowOff>
    </xdr:from>
    <xdr:to>
      <xdr:col>5</xdr:col>
      <xdr:colOff>1581148</xdr:colOff>
      <xdr:row>10</xdr:row>
      <xdr:rowOff>2119761</xdr:rowOff>
    </xdr:to>
    <xdr:pic>
      <xdr:nvPicPr>
        <xdr:cNvPr id="22" name="Picture 2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570340" y="12172552"/>
          <a:ext cx="1364233" cy="1882034"/>
        </a:xfrm>
        <a:prstGeom prst="rect">
          <a:avLst/>
        </a:prstGeom>
        <a:effectLst>
          <a:softEdge rad="31750"/>
        </a:effectLst>
        <a:scene3d>
          <a:camera prst="orthographicFront"/>
          <a:lightRig rig="threePt" dir="t"/>
        </a:scene3d>
        <a:sp3d>
          <a:bevelT/>
        </a:sp3d>
      </xdr:spPr>
    </xdr:pic>
    <xdr:clientData/>
  </xdr:twoCellAnchor>
  <xdr:twoCellAnchor editAs="oneCell">
    <xdr:from>
      <xdr:col>5</xdr:col>
      <xdr:colOff>236456</xdr:colOff>
      <xdr:row>9</xdr:row>
      <xdr:rowOff>247252</xdr:rowOff>
    </xdr:from>
    <xdr:to>
      <xdr:col>5</xdr:col>
      <xdr:colOff>1609724</xdr:colOff>
      <xdr:row>9</xdr:row>
      <xdr:rowOff>2129286</xdr:rowOff>
    </xdr:to>
    <xdr:pic>
      <xdr:nvPicPr>
        <xdr:cNvPr id="23" name="Picture 22"/>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8589881" y="10038952"/>
          <a:ext cx="1373268" cy="1882034"/>
        </a:xfrm>
        <a:prstGeom prst="rect">
          <a:avLst/>
        </a:prstGeom>
        <a:effectLst>
          <a:softEdge rad="31750"/>
        </a:effectLst>
        <a:scene3d>
          <a:camera prst="orthographicFront"/>
          <a:lightRig rig="threePt" dir="t"/>
        </a:scene3d>
        <a:sp3d>
          <a:bevelT/>
        </a:sp3d>
      </xdr:spPr>
    </xdr:pic>
    <xdr:clientData/>
  </xdr:twoCellAnchor>
  <xdr:twoCellAnchor editAs="oneCell">
    <xdr:from>
      <xdr:col>5</xdr:col>
      <xdr:colOff>245657</xdr:colOff>
      <xdr:row>8</xdr:row>
      <xdr:rowOff>285352</xdr:rowOff>
    </xdr:from>
    <xdr:to>
      <xdr:col>5</xdr:col>
      <xdr:colOff>1628774</xdr:colOff>
      <xdr:row>9</xdr:row>
      <xdr:rowOff>24261</xdr:rowOff>
    </xdr:to>
    <xdr:pic>
      <xdr:nvPicPr>
        <xdr:cNvPr id="24" name="Picture 23"/>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599082" y="7933927"/>
          <a:ext cx="1383117" cy="1882034"/>
        </a:xfrm>
        <a:prstGeom prst="rect">
          <a:avLst/>
        </a:prstGeom>
        <a:effectLst>
          <a:softEdge rad="31750"/>
        </a:effectLst>
        <a:scene3d>
          <a:camera prst="orthographicFront"/>
          <a:lightRig rig="threePt" dir="t"/>
        </a:scene3d>
        <a:sp3d>
          <a:bevelT/>
        </a:sp3d>
      </xdr:spPr>
    </xdr:pic>
    <xdr:clientData/>
  </xdr:twoCellAnchor>
  <xdr:twoCellAnchor editAs="oneCell">
    <xdr:from>
      <xdr:col>5</xdr:col>
      <xdr:colOff>236956</xdr:colOff>
      <xdr:row>7</xdr:row>
      <xdr:rowOff>247252</xdr:rowOff>
    </xdr:from>
    <xdr:to>
      <xdr:col>5</xdr:col>
      <xdr:colOff>1590674</xdr:colOff>
      <xdr:row>7</xdr:row>
      <xdr:rowOff>2129286</xdr:rowOff>
    </xdr:to>
    <xdr:pic>
      <xdr:nvPicPr>
        <xdr:cNvPr id="25" name="Picture 2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8590381" y="5752702"/>
          <a:ext cx="1353718" cy="1882034"/>
        </a:xfrm>
        <a:prstGeom prst="rect">
          <a:avLst/>
        </a:prstGeom>
        <a:effectLst>
          <a:softEdge rad="31750"/>
        </a:effectLst>
        <a:scene3d>
          <a:camera prst="orthographicFront"/>
          <a:lightRig rig="threePt" dir="t"/>
        </a:scene3d>
        <a:sp3d>
          <a:bevelT/>
        </a:sp3d>
      </xdr:spPr>
    </xdr:pic>
    <xdr:clientData/>
  </xdr:twoCellAnchor>
  <xdr:twoCellAnchor editAs="oneCell">
    <xdr:from>
      <xdr:col>1</xdr:col>
      <xdr:colOff>228599</xdr:colOff>
      <xdr:row>10</xdr:row>
      <xdr:rowOff>260191</xdr:rowOff>
    </xdr:from>
    <xdr:to>
      <xdr:col>1</xdr:col>
      <xdr:colOff>1619249</xdr:colOff>
      <xdr:row>10</xdr:row>
      <xdr:rowOff>2097297</xdr:rowOff>
    </xdr:to>
    <xdr:pic>
      <xdr:nvPicPr>
        <xdr:cNvPr id="26" name="Picture 25"/>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52424" y="12195016"/>
          <a:ext cx="1390650" cy="1837106"/>
        </a:xfrm>
        <a:prstGeom prst="rect">
          <a:avLst/>
        </a:prstGeom>
        <a:effectLst>
          <a:softEdge rad="31750"/>
        </a:effectLst>
        <a:scene3d>
          <a:camera prst="orthographicFront"/>
          <a:lightRig rig="threePt" dir="t"/>
        </a:scene3d>
        <a:sp3d>
          <a:bevelT/>
        </a:sp3d>
      </xdr:spPr>
    </xdr:pic>
    <xdr:clientData/>
  </xdr:twoCellAnchor>
  <xdr:twoCellAnchor editAs="oneCell">
    <xdr:from>
      <xdr:col>5</xdr:col>
      <xdr:colOff>232426</xdr:colOff>
      <xdr:row>5</xdr:row>
      <xdr:rowOff>247252</xdr:rowOff>
    </xdr:from>
    <xdr:to>
      <xdr:col>5</xdr:col>
      <xdr:colOff>1619250</xdr:colOff>
      <xdr:row>5</xdr:row>
      <xdr:rowOff>2129286</xdr:rowOff>
    </xdr:to>
    <xdr:pic>
      <xdr:nvPicPr>
        <xdr:cNvPr id="27" name="Picture 26"/>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585851" y="1466452"/>
          <a:ext cx="1386824" cy="1882034"/>
        </a:xfrm>
        <a:prstGeom prst="rect">
          <a:avLst/>
        </a:prstGeom>
        <a:effectLst>
          <a:softEdge rad="31750"/>
        </a:effectLst>
        <a:scene3d>
          <a:camera prst="orthographicFront"/>
          <a:lightRig rig="threePt" dir="t"/>
        </a:scene3d>
        <a:sp3d>
          <a:bevelT/>
        </a:sp3d>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0</xdr:colOff>
      <xdr:row>22</xdr:row>
      <xdr:rowOff>0</xdr:rowOff>
    </xdr:from>
    <xdr:ext cx="8896350" cy="2241176"/>
    <xdr:sp macro="" textlink="">
      <xdr:nvSpPr>
        <xdr:cNvPr id="3" name="TextBox 2"/>
        <xdr:cNvSpPr txBox="1"/>
      </xdr:nvSpPr>
      <xdr:spPr>
        <a:xfrm>
          <a:off x="100853" y="5188324"/>
          <a:ext cx="8896350" cy="2241176"/>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AU" sz="1600" b="0" i="0" u="sng" strike="noStrike" baseline="0" smtClean="0">
              <a:solidFill>
                <a:schemeClr val="tx1"/>
              </a:solidFill>
              <a:latin typeface="Caslon Antique" panose="02027200000000000000" pitchFamily="18" charset="0"/>
              <a:ea typeface="+mn-ea"/>
              <a:cs typeface="+mn-cs"/>
            </a:rPr>
            <a:t>Characteristic Advances</a:t>
          </a:r>
        </a:p>
        <a:p>
          <a:r>
            <a:rPr lang="en-AU" sz="1100" b="0" i="0" u="none" strike="noStrike" baseline="0" smtClean="0">
              <a:solidFill>
                <a:schemeClr val="tx1"/>
              </a:solidFill>
              <a:latin typeface="+mn-lt"/>
              <a:ea typeface="+mn-ea"/>
              <a:cs typeface="+mn-cs"/>
            </a:rPr>
            <a:t>A characteristic advance represents a natural improvement to a character’s body or mind. When a player purchases an advance in a characteristic, he adds +5 to that characteristic permanently.</a:t>
          </a:r>
        </a:p>
        <a:p>
          <a:r>
            <a:rPr lang="en-AU" sz="1100" b="0" i="0" u="none" strike="noStrike" baseline="0" smtClean="0">
              <a:solidFill>
                <a:schemeClr val="tx1"/>
              </a:solidFill>
              <a:latin typeface="+mn-lt"/>
              <a:ea typeface="+mn-ea"/>
              <a:cs typeface="+mn-cs"/>
            </a:rPr>
            <a:t>Characteristic advances are divided into five progression levels:</a:t>
          </a:r>
        </a:p>
        <a:p>
          <a:r>
            <a:rPr lang="en-AU" sz="1100" b="1" i="0" u="none" strike="noStrike" baseline="0" smtClean="0">
              <a:solidFill>
                <a:schemeClr val="tx1"/>
              </a:solidFill>
              <a:latin typeface="+mn-lt"/>
              <a:ea typeface="+mn-ea"/>
              <a:cs typeface="+mn-cs"/>
            </a:rPr>
            <a:t>• Simple:</a:t>
          </a:r>
          <a:r>
            <a:rPr lang="en-AU" sz="1100" b="0" i="0" u="none" strike="noStrike" baseline="0" smtClean="0">
              <a:solidFill>
                <a:schemeClr val="tx1"/>
              </a:solidFill>
              <a:latin typeface="+mn-lt"/>
              <a:ea typeface="+mn-ea"/>
              <a:cs typeface="+mn-cs"/>
            </a:rPr>
            <a:t> A small fulfilment of the character’s potential.</a:t>
          </a:r>
        </a:p>
        <a:p>
          <a:r>
            <a:rPr lang="en-AU" sz="1100" b="1" i="0" u="none" strike="noStrike" baseline="0" smtClean="0">
              <a:solidFill>
                <a:schemeClr val="tx1"/>
              </a:solidFill>
              <a:latin typeface="+mn-lt"/>
              <a:ea typeface="+mn-ea"/>
              <a:cs typeface="+mn-cs"/>
            </a:rPr>
            <a:t>• Intermediate</a:t>
          </a:r>
          <a:r>
            <a:rPr lang="en-AU" sz="1100" b="0" i="0" u="none" strike="noStrike" baseline="0" smtClean="0">
              <a:solidFill>
                <a:schemeClr val="tx1"/>
              </a:solidFill>
              <a:latin typeface="+mn-lt"/>
              <a:ea typeface="+mn-ea"/>
              <a:cs typeface="+mn-cs"/>
            </a:rPr>
            <a:t>: A significant and noticeable improvement of the character’s capabilities.</a:t>
          </a:r>
        </a:p>
        <a:p>
          <a:r>
            <a:rPr lang="en-AU" sz="1100" b="1" i="0" u="none" strike="noStrike" baseline="0" smtClean="0">
              <a:solidFill>
                <a:schemeClr val="tx1"/>
              </a:solidFill>
              <a:latin typeface="+mn-lt"/>
              <a:ea typeface="+mn-ea"/>
              <a:cs typeface="+mn-cs"/>
            </a:rPr>
            <a:t>• Trained: </a:t>
          </a:r>
          <a:r>
            <a:rPr lang="en-AU" sz="1100" b="0" i="0" u="none" strike="noStrike" baseline="0" smtClean="0">
              <a:solidFill>
                <a:schemeClr val="tx1"/>
              </a:solidFill>
              <a:latin typeface="+mn-lt"/>
              <a:ea typeface="+mn-ea"/>
              <a:cs typeface="+mn-cs"/>
            </a:rPr>
            <a:t>A measure of the character’s improvement beyond most around him.</a:t>
          </a:r>
        </a:p>
        <a:p>
          <a:r>
            <a:rPr lang="en-AU" sz="1100" b="1" i="0" u="none" strike="noStrike" baseline="0" smtClean="0">
              <a:solidFill>
                <a:schemeClr val="tx1"/>
              </a:solidFill>
              <a:latin typeface="+mn-lt"/>
              <a:ea typeface="+mn-ea"/>
              <a:cs typeface="+mn-cs"/>
            </a:rPr>
            <a:t>• Proficient: </a:t>
          </a:r>
          <a:r>
            <a:rPr lang="en-AU" sz="1100" b="0" i="0" u="none" strike="noStrike" baseline="0" smtClean="0">
              <a:solidFill>
                <a:schemeClr val="tx1"/>
              </a:solidFill>
              <a:latin typeface="+mn-lt"/>
              <a:ea typeface="+mn-ea"/>
              <a:cs typeface="+mn-cs"/>
            </a:rPr>
            <a:t>Active, focused effort upon improving the character’s prowess.</a:t>
          </a:r>
        </a:p>
        <a:p>
          <a:r>
            <a:rPr lang="en-AU" sz="1100" b="1" i="0" u="none" strike="noStrike" baseline="0" smtClean="0">
              <a:solidFill>
                <a:schemeClr val="tx1"/>
              </a:solidFill>
              <a:latin typeface="+mn-lt"/>
              <a:ea typeface="+mn-ea"/>
              <a:cs typeface="+mn-cs"/>
            </a:rPr>
            <a:t>• Expert: </a:t>
          </a:r>
          <a:r>
            <a:rPr lang="en-AU" sz="1100" b="0" i="0" u="none" strike="noStrike" baseline="0" smtClean="0">
              <a:solidFill>
                <a:schemeClr val="tx1"/>
              </a:solidFill>
              <a:latin typeface="+mn-lt"/>
              <a:ea typeface="+mn-ea"/>
              <a:cs typeface="+mn-cs"/>
            </a:rPr>
            <a:t>The limit of a character’s natural abilities</a:t>
          </a:r>
        </a:p>
        <a:p>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As players set about increasing their characters’ characteristics, they must progress through each of the progression levels in turn. This begins with Simple and ends at Expert, using the prices in the Characteristic Advances table above.</a:t>
          </a:r>
          <a:endParaRPr lang="en-AU" sz="1100"/>
        </a:p>
      </xdr:txBody>
    </xdr:sp>
    <xdr:clientData/>
  </xdr:oneCellAnchor>
  <xdr:oneCellAnchor>
    <xdr:from>
      <xdr:col>1</xdr:col>
      <xdr:colOff>19050</xdr:colOff>
      <xdr:row>16</xdr:row>
      <xdr:rowOff>19050</xdr:rowOff>
    </xdr:from>
    <xdr:ext cx="8886825" cy="971550"/>
    <xdr:sp macro="" textlink="">
      <xdr:nvSpPr>
        <xdr:cNvPr id="5" name="TextBox 4"/>
        <xdr:cNvSpPr txBox="1"/>
      </xdr:nvSpPr>
      <xdr:spPr>
        <a:xfrm>
          <a:off x="285750" y="3990975"/>
          <a:ext cx="8886825" cy="971550"/>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AU" sz="1600" b="0" i="0" u="sng" strike="noStrike" baseline="0" smtClean="0">
              <a:solidFill>
                <a:schemeClr val="tx1"/>
              </a:solidFill>
              <a:latin typeface="Caslon Antique" panose="02027200000000000000" pitchFamily="18" charset="0"/>
              <a:ea typeface="+mn-ea"/>
              <a:cs typeface="+mn-cs"/>
            </a:rPr>
            <a:t>Starting Experience</a:t>
          </a:r>
        </a:p>
        <a:p>
          <a:r>
            <a:rPr lang="en-AU" sz="1100" b="0" i="0" u="none" strike="noStrike" baseline="0" smtClean="0">
              <a:solidFill>
                <a:schemeClr val="tx1"/>
              </a:solidFill>
              <a:latin typeface="+mn-lt"/>
              <a:ea typeface="+mn-ea"/>
              <a:cs typeface="+mn-cs"/>
            </a:rPr>
            <a:t>Each Player Character starts with 1,000 experience points to spend at character creation. This experience represents everything the Acolyte has learned in his life before service to his Inquisitor, on top of what is granted from his other character creation options. If all players concur, this value can be adjusted upwards for more advanced play with higher-powered Acolytes, or lowered to represent less skilled Acolytes perhaps newly recruited by a novice Inquisitor.</a:t>
          </a:r>
          <a:endParaRPr lang="en-AU" sz="1100"/>
        </a:p>
      </xdr:txBody>
    </xdr:sp>
    <xdr:clientData/>
  </xdr:oneCellAnchor>
  <xdr:oneCellAnchor>
    <xdr:from>
      <xdr:col>10</xdr:col>
      <xdr:colOff>0</xdr:colOff>
      <xdr:row>6</xdr:row>
      <xdr:rowOff>0</xdr:rowOff>
    </xdr:from>
    <xdr:ext cx="7896225" cy="3333750"/>
    <xdr:sp macro="" textlink="">
      <xdr:nvSpPr>
        <xdr:cNvPr id="7" name="TextBox 6"/>
        <xdr:cNvSpPr txBox="1"/>
      </xdr:nvSpPr>
      <xdr:spPr>
        <a:xfrm>
          <a:off x="9534525" y="1457325"/>
          <a:ext cx="7896225" cy="3333750"/>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AU" sz="1600" b="0" i="0" u="sng" strike="noStrike" baseline="0" smtClean="0">
              <a:solidFill>
                <a:schemeClr val="tx1"/>
              </a:solidFill>
              <a:latin typeface="Caslon Antique" panose="02027200000000000000" pitchFamily="18" charset="0"/>
              <a:ea typeface="+mn-ea"/>
              <a:cs typeface="+mn-cs"/>
            </a:rPr>
            <a:t>Aptitudes</a:t>
          </a:r>
        </a:p>
        <a:p>
          <a:r>
            <a:rPr lang="en-AU" sz="1100" b="0" i="0" u="none" strike="noStrike" baseline="0" smtClean="0">
              <a:solidFill>
                <a:schemeClr val="tx1"/>
              </a:solidFill>
              <a:latin typeface="+mn-lt"/>
              <a:ea typeface="+mn-ea"/>
              <a:cs typeface="+mn-cs"/>
            </a:rPr>
            <a:t>Those who serve an Inquisitor in the defence of Mankind come from a wide range of planets, organisations, and mental outlooks. This means each Acolyte typically can pick up some areas of expertise more easily than others, or might struggle to achieve what another Acolyte seems to intuitively understand.</a:t>
          </a:r>
        </a:p>
        <a:p>
          <a:endParaRPr lang="en-AU" sz="1100" b="0" i="0" u="none" strike="noStrike" baseline="0" smtClean="0">
            <a:solidFill>
              <a:schemeClr val="tx1"/>
            </a:solidFill>
            <a:latin typeface="+mn-lt"/>
            <a:ea typeface="+mn-ea"/>
            <a:cs typeface="+mn-cs"/>
          </a:endParaRPr>
        </a:p>
        <a:p>
          <a:r>
            <a:rPr lang="en-AU" sz="1100" b="0" i="1" u="none" strike="noStrike" baseline="0" smtClean="0">
              <a:solidFill>
                <a:schemeClr val="tx1"/>
              </a:solidFill>
              <a:latin typeface="+mn-lt"/>
              <a:ea typeface="+mn-ea"/>
              <a:cs typeface="+mn-cs"/>
            </a:rPr>
            <a:t>Dark Heresy </a:t>
          </a:r>
          <a:r>
            <a:rPr lang="en-AU" sz="1100" b="0" i="0" u="none" strike="noStrike" baseline="0" smtClean="0">
              <a:solidFill>
                <a:schemeClr val="tx1"/>
              </a:solidFill>
              <a:latin typeface="+mn-lt"/>
              <a:ea typeface="+mn-ea"/>
              <a:cs typeface="+mn-cs"/>
            </a:rPr>
            <a:t>uses these various propensities as aptitudes during character creation. These represent tasks or abilities for which a character has a natural affinity, and can learn with greater ease than others. Characteristic, skill, and talent advances in the game have aptitudes linked to them, usually two (though especially rare abilities might have only one). Those advances sharing a character’s aptitudes are easier for that character to learn, and thus cost fewer experience points to purchase. If a character shares one aptitude with an advance, he gains a small discount to purchasing it, and if he shares two aptitudes with the advance he gains a large discount. Players can still purchase advances for which they have no shared aptitudes, but these are typically very expensive. </a:t>
          </a:r>
        </a:p>
        <a:p>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Note that if during creation a character gains the same aptitude from different sources, he does not gain it twice. He instead chooses and gains a Characteristic-based aptitude that he does not already have.</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 General -</a:t>
          </a:r>
        </a:p>
        <a:p>
          <a:r>
            <a:rPr lang="en-AU" sz="1100" b="0" i="0" u="none" strike="noStrike" baseline="0" smtClean="0">
              <a:solidFill>
                <a:schemeClr val="tx1"/>
              </a:solidFill>
              <a:latin typeface="+mn-lt"/>
              <a:ea typeface="+mn-ea"/>
              <a:cs typeface="+mn-cs"/>
            </a:rPr>
            <a:t>Those skills and talents with the General aptitude represent advances that are simple to learn, regardless of the background or aptitude of the character gaining them. To represent this, all characters in have the General aptitude.</a:t>
          </a:r>
          <a:endParaRPr lang="en-AU" sz="1100"/>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10</xdr:col>
      <xdr:colOff>9525</xdr:colOff>
      <xdr:row>6</xdr:row>
      <xdr:rowOff>0</xdr:rowOff>
    </xdr:from>
    <xdr:ext cx="7896225" cy="2714625"/>
    <xdr:sp macro="" textlink="">
      <xdr:nvSpPr>
        <xdr:cNvPr id="4" name="TextBox 3"/>
        <xdr:cNvSpPr txBox="1"/>
      </xdr:nvSpPr>
      <xdr:spPr>
        <a:xfrm>
          <a:off x="9629775" y="1457325"/>
          <a:ext cx="7896225" cy="2714625"/>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Skill Advances</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a:ln>
                <a:noFill/>
              </a:ln>
              <a:solidFill>
                <a:prstClr val="black"/>
              </a:solidFill>
              <a:effectLst/>
              <a:uLnTx/>
              <a:uFillTx/>
              <a:latin typeface="+mn-lt"/>
              <a:ea typeface="+mn-ea"/>
              <a:cs typeface="+mn-cs"/>
            </a:rPr>
            <a:t>Player Characters learn new skills or improve existing skills by selecting skill advances. The xp cost of skill advances depends on how many aptitudes the character has in common with that skill. These advances are divided into four ranks of progression levels, which are as follows:</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 </a:t>
          </a:r>
          <a:r>
            <a:rPr kumimoji="0" lang="en-AU" sz="1100" b="1" i="0" u="none" strike="noStrike" kern="0" cap="none" spc="0" normalizeH="0" baseline="0" noProof="0" smtClean="0">
              <a:ln>
                <a:noFill/>
              </a:ln>
              <a:solidFill>
                <a:prstClr val="black"/>
              </a:solidFill>
              <a:effectLst/>
              <a:uLnTx/>
              <a:uFillTx/>
              <a:latin typeface="+mn-lt"/>
              <a:ea typeface="+mn-ea"/>
              <a:cs typeface="+mn-cs"/>
            </a:rPr>
            <a:t>Known (rank 1): </a:t>
          </a:r>
          <a:r>
            <a:rPr kumimoji="0" lang="en-AU" sz="1100" b="0" i="0" u="none" strike="noStrike" kern="0" cap="none" spc="0" normalizeH="0" baseline="0" noProof="0" smtClean="0">
              <a:ln>
                <a:noFill/>
              </a:ln>
              <a:solidFill>
                <a:prstClr val="black"/>
              </a:solidFill>
              <a:effectLst/>
              <a:uLnTx/>
              <a:uFillTx/>
              <a:latin typeface="+mn-lt"/>
              <a:ea typeface="+mn-ea"/>
              <a:cs typeface="+mn-cs"/>
            </a:rPr>
            <a:t>The character can use the skill without the –20 penalty for untrained skills.</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 </a:t>
          </a:r>
          <a:r>
            <a:rPr kumimoji="0" lang="en-AU" sz="1100" b="1" i="0" u="none" strike="noStrike" kern="0" cap="none" spc="0" normalizeH="0" baseline="0" noProof="0" smtClean="0">
              <a:ln>
                <a:noFill/>
              </a:ln>
              <a:solidFill>
                <a:prstClr val="black"/>
              </a:solidFill>
              <a:effectLst/>
              <a:uLnTx/>
              <a:uFillTx/>
              <a:latin typeface="+mn-lt"/>
              <a:ea typeface="+mn-ea"/>
              <a:cs typeface="+mn-cs"/>
            </a:rPr>
            <a:t>Trained (rank 2): </a:t>
          </a:r>
          <a:r>
            <a:rPr kumimoji="0" lang="en-AU" sz="1100" b="0" i="0" u="none" strike="noStrike" kern="0" cap="none" spc="0" normalizeH="0" baseline="0" noProof="0" smtClean="0">
              <a:ln>
                <a:noFill/>
              </a:ln>
              <a:solidFill>
                <a:prstClr val="black"/>
              </a:solidFill>
              <a:effectLst/>
              <a:uLnTx/>
              <a:uFillTx/>
              <a:latin typeface="+mn-lt"/>
              <a:ea typeface="+mn-ea"/>
              <a:cs typeface="+mn-cs"/>
            </a:rPr>
            <a:t>The character receives +10 on all skill tests when using this skill.</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 </a:t>
          </a:r>
          <a:r>
            <a:rPr kumimoji="0" lang="en-AU" sz="1100" b="1" i="0" u="none" strike="noStrike" kern="0" cap="none" spc="0" normalizeH="0" baseline="0" noProof="0" smtClean="0">
              <a:ln>
                <a:noFill/>
              </a:ln>
              <a:solidFill>
                <a:prstClr val="black"/>
              </a:solidFill>
              <a:effectLst/>
              <a:uLnTx/>
              <a:uFillTx/>
              <a:latin typeface="+mn-lt"/>
              <a:ea typeface="+mn-ea"/>
              <a:cs typeface="+mn-cs"/>
            </a:rPr>
            <a:t>Experienced (rank 3): </a:t>
          </a:r>
          <a:r>
            <a:rPr kumimoji="0" lang="en-AU" sz="1100" b="0" i="0" u="none" strike="noStrike" kern="0" cap="none" spc="0" normalizeH="0" baseline="0" noProof="0" smtClean="0">
              <a:ln>
                <a:noFill/>
              </a:ln>
              <a:solidFill>
                <a:prstClr val="black"/>
              </a:solidFill>
              <a:effectLst/>
              <a:uLnTx/>
              <a:uFillTx/>
              <a:latin typeface="+mn-lt"/>
              <a:ea typeface="+mn-ea"/>
              <a:cs typeface="+mn-cs"/>
            </a:rPr>
            <a:t>The character receives a +20 bonus on all skill tests when using this skill. </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 </a:t>
          </a:r>
          <a:r>
            <a:rPr kumimoji="0" lang="en-AU" sz="1100" b="1" i="0" u="none" strike="noStrike" kern="0" cap="none" spc="0" normalizeH="0" baseline="0" noProof="0" smtClean="0">
              <a:ln>
                <a:noFill/>
              </a:ln>
              <a:solidFill>
                <a:prstClr val="black"/>
              </a:solidFill>
              <a:effectLst/>
              <a:uLnTx/>
              <a:uFillTx/>
              <a:latin typeface="+mn-lt"/>
              <a:ea typeface="+mn-ea"/>
              <a:cs typeface="+mn-cs"/>
            </a:rPr>
            <a:t>Veteran (rank 4): </a:t>
          </a:r>
          <a:r>
            <a:rPr kumimoji="0" lang="en-AU" sz="1100" b="0" i="0" u="none" strike="noStrike" kern="0" cap="none" spc="0" normalizeH="0" baseline="0" noProof="0" smtClean="0">
              <a:ln>
                <a:noFill/>
              </a:ln>
              <a:solidFill>
                <a:prstClr val="black"/>
              </a:solidFill>
              <a:effectLst/>
              <a:uLnTx/>
              <a:uFillTx/>
              <a:latin typeface="+mn-lt"/>
              <a:ea typeface="+mn-ea"/>
              <a:cs typeface="+mn-cs"/>
            </a:rPr>
            <a:t>The character receives a +30 bonus to all skill tests when using this skill. </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When improving a skill, a character must progress through each of the levels in turn, starting with Known and ending with Veteran.</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Each skill increase bonus replaces the previous bonus.</a:t>
          </a:r>
          <a:endParaRPr kumimoji="0" lang="en-AU" sz="1100" b="0" i="0" u="none" strike="noStrike" kern="0" cap="none" spc="0" normalizeH="0" baseline="0" noProof="0">
            <a:ln>
              <a:noFill/>
            </a:ln>
            <a:solidFill>
              <a:prstClr val="black"/>
            </a:solidFill>
            <a:effectLst/>
            <a:uLnTx/>
            <a:uFillTx/>
            <a:latin typeface="+mn-lt"/>
            <a:ea typeface="+mn-ea"/>
            <a:cs typeface="+mn-cs"/>
          </a:endParaRP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none"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 General -</a:t>
          </a:r>
        </a:p>
        <a:p>
          <a:r>
            <a:rPr lang="en-AU" sz="1100" b="0" i="0" u="none" strike="noStrike" baseline="0" smtClean="0">
              <a:solidFill>
                <a:schemeClr val="tx1"/>
              </a:solidFill>
              <a:latin typeface="+mn-lt"/>
              <a:ea typeface="+mn-ea"/>
              <a:cs typeface="+mn-cs"/>
            </a:rPr>
            <a:t>Those skills and talents with the General aptitude represent advances that are simple to learn, regardless of the background or aptitude of the character gaining them. To represent this, all characters in have the General aptitude.</a:t>
          </a:r>
          <a:endParaRPr lang="en-AU" sz="1100"/>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9</xdr:col>
      <xdr:colOff>19050</xdr:colOff>
      <xdr:row>6</xdr:row>
      <xdr:rowOff>0</xdr:rowOff>
    </xdr:from>
    <xdr:ext cx="7886700" cy="6791325"/>
    <xdr:sp macro="" textlink="">
      <xdr:nvSpPr>
        <xdr:cNvPr id="2" name="TextBox 1"/>
        <xdr:cNvSpPr txBox="1"/>
      </xdr:nvSpPr>
      <xdr:spPr>
        <a:xfrm>
          <a:off x="13134975" y="1457325"/>
          <a:ext cx="7886700" cy="6791325"/>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AU" sz="1600" b="0" i="0" u="sng" strike="noStrike" baseline="0" smtClean="0">
              <a:solidFill>
                <a:schemeClr val="tx1"/>
              </a:solidFill>
              <a:latin typeface="Caslon Antique" panose="02027200000000000000" pitchFamily="18" charset="0"/>
              <a:ea typeface="+mn-ea"/>
              <a:cs typeface="+mn-cs"/>
            </a:rPr>
            <a:t>Talents</a:t>
          </a:r>
        </a:p>
        <a:p>
          <a:r>
            <a:rPr lang="en-AU" sz="1100" b="0" i="0" u="none" strike="noStrike" baseline="0" smtClean="0">
              <a:solidFill>
                <a:schemeClr val="tx1"/>
              </a:solidFill>
              <a:latin typeface="+mn-lt"/>
              <a:ea typeface="+mn-ea"/>
              <a:cs typeface="+mn-cs"/>
            </a:rPr>
            <a:t>Each talent imparts a unique ability to characters possessing it. Once an Acolyte possesses a talent, it is always in effect.</a:t>
          </a:r>
        </a:p>
        <a:p>
          <a:r>
            <a:rPr lang="en-AU" sz="1100" b="0" i="0" u="none" strike="noStrike" baseline="0" smtClean="0">
              <a:solidFill>
                <a:schemeClr val="tx1"/>
              </a:solidFill>
              <a:latin typeface="+mn-lt"/>
              <a:ea typeface="+mn-ea"/>
              <a:cs typeface="+mn-cs"/>
            </a:rPr>
            <a:t>In most cases, the ability confers a bonus to certain tasks, or allows him to perform special actions not available to other characters. Talents differ from skills in that a player usually does not need to use an action or test to utilise the ability. In essence, once a character has a talent, his actions always benefit from that talent, unless noted otherwise. Specific details for the new abilities that a talent grants are described under the respective talent’s entry, and unless otherwise stated in the talent description, a character can only possess and benefit from each talent once.</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Gaining Talents</a:t>
          </a:r>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Talents represent a plethora of special abilities for characters, reflecting their skill at arms, specific relationships and reputations they might have, or any number of other things that make them better than the average inhabitant of the 41st Millennium. Just as he does with skills, a character starts play with a number of talents, depending on his home world, background, and role (see </a:t>
          </a:r>
          <a:r>
            <a:rPr lang="en-AU" sz="1100" b="1" i="0" u="none" strike="noStrike" baseline="0" smtClean="0">
              <a:solidFill>
                <a:schemeClr val="tx1"/>
              </a:solidFill>
              <a:latin typeface="+mn-lt"/>
              <a:ea typeface="+mn-ea"/>
              <a:cs typeface="+mn-cs"/>
            </a:rPr>
            <a:t>Chapter II: Character Creation</a:t>
          </a:r>
          <a:r>
            <a:rPr lang="en-AU" sz="1100" b="0" i="0" u="none" strike="noStrike" baseline="0" smtClean="0">
              <a:solidFill>
                <a:schemeClr val="tx1"/>
              </a:solidFill>
              <a:latin typeface="+mn-lt"/>
              <a:ea typeface="+mn-ea"/>
              <a:cs typeface="+mn-cs"/>
            </a:rPr>
            <a:t>), and then acquires more as he improves during play by spending experience points (xp). The amount of experience points required to purchase a talent depends on its tier and which aptitudes a character possesses, as detailed in the table to the left.</a:t>
          </a:r>
          <a:endParaRPr lang="en-AU" sz="1100" b="1" i="0" u="none" strike="noStrike" baseline="0" smtClean="0">
            <a:solidFill>
              <a:schemeClr val="tx1"/>
            </a:solidFill>
            <a:latin typeface="+mn-lt"/>
            <a:ea typeface="+mn-ea"/>
            <a:cs typeface="+mn-cs"/>
          </a:endParaRPr>
        </a:p>
        <a:p>
          <a:endParaRPr lang="en-AU" sz="1100" b="1"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Talent Tiers</a:t>
          </a:r>
          <a:endParaRPr lang="en-AU" sz="1100" b="1"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Not all talents are created equal, and some are unashamedly better than others. For this reason all talents are divided into three levels, or tiers, rated one to three, with one being the weakest and three being the most powerful. Tiers primarily exist to price talents, as higher tier talents have a greater cost. In addition, higher tier talents are more likely to have prerequisites than lower tier talents. When selecting talents, a character can choose any talent from any tier. However, he should be mindful that some talents have prerequisites, and that a character must meet the prerequisites before he takes the talent.</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Talent Prerequisites</a:t>
          </a:r>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Several talents require the Acolyte to possess a prerequisite before their selection. This represents a certain innate ability level required to employ specific talents, or a skill or other talent necessary to access more advanced capabilities. These prerequisites may take the form of skills, talents, aptitudes, characteristic scores, or even special abilities.</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Specialist Talents</a:t>
          </a:r>
          <a:endParaRPr kumimoji="0" lang="en-AU" sz="1100" b="0" i="0" u="none" strike="noStrike" kern="0" cap="none" spc="0" normalizeH="0" baseline="0" noProof="0" smtClean="0">
            <a:ln>
              <a:noFill/>
            </a:ln>
            <a:solidFill>
              <a:prstClr val="black"/>
            </a:solidFill>
            <a:effectLst/>
            <a:uLnTx/>
            <a:uFillTx/>
            <a:latin typeface="+mn-lt"/>
            <a:ea typeface="+mn-ea"/>
            <a:cs typeface="+mn-cs"/>
          </a:endParaRPr>
        </a:p>
        <a:p>
          <a:r>
            <a:rPr lang="en-AU" sz="1100" b="0" i="0" u="none" strike="noStrike" baseline="0" smtClean="0">
              <a:solidFill>
                <a:schemeClr val="tx1"/>
              </a:solidFill>
              <a:latin typeface="+mn-lt"/>
              <a:ea typeface="+mn-ea"/>
              <a:cs typeface="+mn-cs"/>
            </a:rPr>
            <a:t>Some talents are designated Specialist talents. These talents can be selected more than once, with a diﬀerent speciality each time. Refer to page 120 for more information on Specialist talents.</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Taking Talents Multiple Times</a:t>
          </a:r>
          <a:endParaRPr kumimoji="0" lang="en-AU" sz="1100" b="0" i="0" u="none" strike="noStrike" kern="0" cap="none" spc="0" normalizeH="0" baseline="0" noProof="0" smtClean="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Some talents can be taken multiple times, which is noted in the talent’s description. There are only a few of these talents; the most prominent is Sound Constitution, which increases a Player Character’s wounds each time it is taken. When taking these talents multiple times, the player simply pays the experience cost each time. It should be noted, however, that some talents that can be taken multiple times have a hard limit, indicating the maximum number of times they can be purchased.</a:t>
          </a:r>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endParaRPr>
        </a:p>
        <a:p>
          <a:endParaRPr lang="en-AU" sz="1100"/>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6</xdr:col>
      <xdr:colOff>19051</xdr:colOff>
      <xdr:row>4</xdr:row>
      <xdr:rowOff>9524</xdr:rowOff>
    </xdr:from>
    <xdr:ext cx="4019550" cy="9182101"/>
    <xdr:sp macro="" textlink="">
      <xdr:nvSpPr>
        <xdr:cNvPr id="2" name="TextBox 1"/>
        <xdr:cNvSpPr txBox="1"/>
      </xdr:nvSpPr>
      <xdr:spPr>
        <a:xfrm>
          <a:off x="8715376" y="847724"/>
          <a:ext cx="4019550" cy="9182101"/>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AU" sz="1600" b="0" i="0" u="sng" strike="noStrike" baseline="0" smtClean="0">
              <a:solidFill>
                <a:schemeClr val="tx1"/>
              </a:solidFill>
              <a:latin typeface="Caslon Antique" panose="02027200000000000000" pitchFamily="18" charset="0"/>
              <a:ea typeface="+mn-ea"/>
              <a:cs typeface="+mn-cs"/>
            </a:rPr>
            <a:t>Divinations</a:t>
          </a:r>
        </a:p>
        <a:p>
          <a:r>
            <a:rPr lang="en-AU" sz="1100" b="0" i="0" u="none" strike="noStrike" baseline="0" smtClean="0">
              <a:solidFill>
                <a:schemeClr val="tx1"/>
              </a:solidFill>
              <a:latin typeface="+mn-lt"/>
              <a:ea typeface="+mn-ea"/>
              <a:cs typeface="+mn-cs"/>
            </a:rPr>
            <a:t>Beyond the choices that have led a character into service for his</a:t>
          </a:r>
        </a:p>
        <a:p>
          <a:r>
            <a:rPr lang="en-AU" sz="1100" b="0" i="0" u="none" strike="noStrike" baseline="0" smtClean="0">
              <a:solidFill>
                <a:schemeClr val="tx1"/>
              </a:solidFill>
              <a:latin typeface="+mn-lt"/>
              <a:ea typeface="+mn-ea"/>
              <a:cs typeface="+mn-cs"/>
            </a:rPr>
            <a:t>Inquisitor, that character’s strange and twisted destiny has played a large part in his life. To represent the effects of this winding fate on the character’s life, each character must roll 1d100 during character creation and compare the result to </a:t>
          </a:r>
          <a:r>
            <a:rPr lang="en-AU" sz="1100" b="1" i="0" u="none" strike="noStrike" baseline="0" smtClean="0">
              <a:solidFill>
                <a:schemeClr val="tx1"/>
              </a:solidFill>
              <a:latin typeface="+mn-lt"/>
              <a:ea typeface="+mn-ea"/>
              <a:cs typeface="+mn-cs"/>
            </a:rPr>
            <a:t>Table 2–9: Divinations </a:t>
          </a:r>
          <a:r>
            <a:rPr lang="en-AU" sz="1100" b="0" i="0" u="none" strike="noStrike" baseline="0" smtClean="0">
              <a:solidFill>
                <a:schemeClr val="tx1"/>
              </a:solidFill>
              <a:latin typeface="+mn-lt"/>
              <a:ea typeface="+mn-ea"/>
              <a:cs typeface="+mn-cs"/>
            </a:rPr>
            <a:t>below, immediately applying the listed affects.</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400" b="0" i="0" u="none"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What does the character desire?</a:t>
          </a:r>
          <a:endParaRPr lang="en-AU" sz="105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The eternal fight never ends, but each Acolyte takes up the cause</a:t>
          </a:r>
        </a:p>
        <a:p>
          <a:r>
            <a:rPr lang="en-AU" sz="1100" b="0" i="0" u="none" strike="noStrike" baseline="0" smtClean="0">
              <a:solidFill>
                <a:schemeClr val="tx1"/>
              </a:solidFill>
              <a:latin typeface="+mn-lt"/>
              <a:ea typeface="+mn-ea"/>
              <a:cs typeface="+mn-cs"/>
            </a:rPr>
            <a:t>for his own reasons. Some Acolytes want only to stay alive, or fight</a:t>
          </a:r>
        </a:p>
        <a:p>
          <a:r>
            <a:rPr lang="en-AU" sz="1100" b="0" i="0" u="none" strike="noStrike" baseline="0" smtClean="0">
              <a:solidFill>
                <a:schemeClr val="tx1"/>
              </a:solidFill>
              <a:latin typeface="+mn-lt"/>
              <a:ea typeface="+mn-ea"/>
              <a:cs typeface="+mn-cs"/>
            </a:rPr>
            <a:t>to ensure their loved ones are saved. Others might be obsessed</a:t>
          </a:r>
        </a:p>
        <a:p>
          <a:r>
            <a:rPr lang="en-AU" sz="1100" b="0" i="0" u="none" strike="noStrike" baseline="0" smtClean="0">
              <a:solidFill>
                <a:schemeClr val="tx1"/>
              </a:solidFill>
              <a:latin typeface="+mn-lt"/>
              <a:ea typeface="+mn-ea"/>
              <a:cs typeface="+mn-cs"/>
            </a:rPr>
            <a:t>with power and riches, or the desire to see the sector cleansed of</a:t>
          </a:r>
        </a:p>
        <a:p>
          <a:r>
            <a:rPr lang="en-AU" sz="1100" b="0" i="0" u="none" strike="noStrike" baseline="0" smtClean="0">
              <a:solidFill>
                <a:schemeClr val="tx1"/>
              </a:solidFill>
              <a:latin typeface="+mn-lt"/>
              <a:ea typeface="+mn-ea"/>
              <a:cs typeface="+mn-cs"/>
            </a:rPr>
            <a:t>heresy or crime. Some might be devoted to Mankind’s survival,</a:t>
          </a:r>
        </a:p>
        <a:p>
          <a:r>
            <a:rPr lang="en-AU" sz="1100" b="0" i="0" u="none" strike="noStrike" baseline="0" smtClean="0">
              <a:solidFill>
                <a:schemeClr val="tx1"/>
              </a:solidFill>
              <a:latin typeface="+mn-lt"/>
              <a:ea typeface="+mn-ea"/>
              <a:cs typeface="+mn-cs"/>
            </a:rPr>
            <a:t>caring little for individual lives so long as the species continues. A</a:t>
          </a:r>
        </a:p>
        <a:p>
          <a:r>
            <a:rPr lang="en-AU" sz="1100" b="0" i="0" u="none" strike="noStrike" baseline="0" smtClean="0">
              <a:solidFill>
                <a:schemeClr val="tx1"/>
              </a:solidFill>
              <a:latin typeface="+mn-lt"/>
              <a:ea typeface="+mn-ea"/>
              <a:cs typeface="+mn-cs"/>
            </a:rPr>
            <a:t>desire could be to gain the favour of a loved one, or even simply</a:t>
          </a:r>
        </a:p>
        <a:p>
          <a:r>
            <a:rPr lang="en-AU" sz="1100" b="0" i="0" u="none" strike="noStrike" baseline="0" smtClean="0">
              <a:solidFill>
                <a:schemeClr val="tx1"/>
              </a:solidFill>
              <a:latin typeface="+mn-lt"/>
              <a:ea typeface="+mn-ea"/>
              <a:cs typeface="+mn-cs"/>
            </a:rPr>
            <a:t>to relish a moment of quiet peace with a lho stick and a bowl of</a:t>
          </a:r>
        </a:p>
        <a:p>
          <a:r>
            <a:rPr lang="en-AU" sz="1100" b="0" i="0" u="none" strike="noStrike" baseline="0" smtClean="0">
              <a:solidFill>
                <a:schemeClr val="tx1"/>
              </a:solidFill>
              <a:latin typeface="+mn-lt"/>
              <a:ea typeface="+mn-ea"/>
              <a:cs typeface="+mn-cs"/>
            </a:rPr>
            <a:t>fine amasec.</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400" b="0" i="0" u="none"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What does the character hate?</a:t>
          </a:r>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Hatred can motivate many an Acolyte in powerful ways, burning</a:t>
          </a:r>
        </a:p>
        <a:p>
          <a:r>
            <a:rPr lang="en-AU" sz="1100" b="0" i="0" u="none" strike="noStrike" baseline="0" smtClean="0">
              <a:solidFill>
                <a:schemeClr val="tx1"/>
              </a:solidFill>
              <a:latin typeface="+mn-lt"/>
              <a:ea typeface="+mn-ea"/>
              <a:cs typeface="+mn-cs"/>
            </a:rPr>
            <a:t>his passions and keeping him fighting when all else is gone. An</a:t>
          </a:r>
        </a:p>
        <a:p>
          <a:r>
            <a:rPr lang="en-AU" sz="1100" b="0" i="0" u="none" strike="noStrike" baseline="0" smtClean="0">
              <a:solidFill>
                <a:schemeClr val="tx1"/>
              </a:solidFill>
              <a:latin typeface="+mn-lt"/>
              <a:ea typeface="+mn-ea"/>
              <a:cs typeface="+mn-cs"/>
            </a:rPr>
            <a:t>Acolyte who lost his world to a xenos invasion might be consumed</a:t>
          </a:r>
        </a:p>
        <a:p>
          <a:r>
            <a:rPr lang="en-AU" sz="1100" b="0" i="0" u="none" strike="noStrike" baseline="0" smtClean="0">
              <a:solidFill>
                <a:schemeClr val="tx1"/>
              </a:solidFill>
              <a:latin typeface="+mn-lt"/>
              <a:ea typeface="+mn-ea"/>
              <a:cs typeface="+mn-cs"/>
            </a:rPr>
            <a:t>with hate, and eagerly seek out aliens to kill no matter the species</a:t>
          </a:r>
        </a:p>
        <a:p>
          <a:r>
            <a:rPr lang="en-AU" sz="1100" b="0" i="0" u="none" strike="noStrike" baseline="0" smtClean="0">
              <a:solidFill>
                <a:schemeClr val="tx1"/>
              </a:solidFill>
              <a:latin typeface="+mn-lt"/>
              <a:ea typeface="+mn-ea"/>
              <a:cs typeface="+mn-cs"/>
            </a:rPr>
            <a:t>or their actual threat. Another might reserve his wrath for those</a:t>
          </a:r>
        </a:p>
        <a:p>
          <a:r>
            <a:rPr lang="en-AU" sz="1100" b="0" i="0" u="none" strike="noStrike" baseline="0" smtClean="0">
              <a:solidFill>
                <a:schemeClr val="tx1"/>
              </a:solidFill>
              <a:latin typeface="+mn-lt"/>
              <a:ea typeface="+mn-ea"/>
              <a:cs typeface="+mn-cs"/>
            </a:rPr>
            <a:t>who do not worship the Emperor in the correct manner, or for</a:t>
          </a:r>
        </a:p>
        <a:p>
          <a:r>
            <a:rPr lang="en-AU" sz="1100" b="0" i="0" u="none" strike="noStrike" baseline="0" smtClean="0">
              <a:solidFill>
                <a:schemeClr val="tx1"/>
              </a:solidFill>
              <a:latin typeface="+mn-lt"/>
              <a:ea typeface="+mn-ea"/>
              <a:cs typeface="+mn-cs"/>
            </a:rPr>
            <a:t>foul mutants who defy the holy form of Man. An Acolyte’s hatred</a:t>
          </a:r>
        </a:p>
        <a:p>
          <a:r>
            <a:rPr lang="en-AU" sz="1100" b="0" i="0" u="none" strike="noStrike" baseline="0" smtClean="0">
              <a:solidFill>
                <a:schemeClr val="tx1"/>
              </a:solidFill>
              <a:latin typeface="+mn-lt"/>
              <a:ea typeface="+mn-ea"/>
              <a:cs typeface="+mn-cs"/>
            </a:rPr>
            <a:t>could also be within himself, for a moment of weakness on an</a:t>
          </a:r>
        </a:p>
        <a:p>
          <a:r>
            <a:rPr lang="en-AU" sz="1100" b="0" i="0" u="none" strike="noStrike" baseline="0" smtClean="0">
              <a:solidFill>
                <a:schemeClr val="tx1"/>
              </a:solidFill>
              <a:latin typeface="+mn-lt"/>
              <a:ea typeface="+mn-ea"/>
              <a:cs typeface="+mn-cs"/>
            </a:rPr>
            <a:t>otherwise-forgotten battlefield that only the Emperor witnessed.</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400" b="0" i="0" u="none"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What is the character willing to sacrifice?</a:t>
          </a:r>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For many Acolytes, death is the final sacrifice, and to think</a:t>
          </a:r>
        </a:p>
        <a:p>
          <a:r>
            <a:rPr lang="en-AU" sz="1100" b="0" i="0" u="none" strike="noStrike" baseline="0" smtClean="0">
              <a:solidFill>
                <a:schemeClr val="tx1"/>
              </a:solidFill>
              <a:latin typeface="+mn-lt"/>
              <a:ea typeface="+mn-ea"/>
              <a:cs typeface="+mn-cs"/>
            </a:rPr>
            <a:t>otherwise is to turn away from the Emperor. Some might hold</a:t>
          </a:r>
        </a:p>
        <a:p>
          <a:r>
            <a:rPr lang="en-AU" sz="1100" b="0" i="0" u="none" strike="noStrike" baseline="0" smtClean="0">
              <a:solidFill>
                <a:schemeClr val="tx1"/>
              </a:solidFill>
              <a:latin typeface="+mn-lt"/>
              <a:ea typeface="+mn-ea"/>
              <a:cs typeface="+mn-cs"/>
            </a:rPr>
            <a:t>their lives dearly, knowing what might await them when the</a:t>
          </a:r>
        </a:p>
        <a:p>
          <a:r>
            <a:rPr lang="en-AU" sz="1100" b="0" i="0" u="none" strike="noStrike" baseline="0" smtClean="0">
              <a:solidFill>
                <a:schemeClr val="tx1"/>
              </a:solidFill>
              <a:latin typeface="+mn-lt"/>
              <a:ea typeface="+mn-ea"/>
              <a:cs typeface="+mn-cs"/>
            </a:rPr>
            <a:t>Emperor makes His judgement, and willing to sacrifice anything</a:t>
          </a:r>
        </a:p>
        <a:p>
          <a:r>
            <a:rPr lang="en-AU" sz="1100" b="0" i="0" u="none" strike="noStrike" baseline="0" smtClean="0">
              <a:solidFill>
                <a:schemeClr val="tx1"/>
              </a:solidFill>
              <a:latin typeface="+mn-lt"/>
              <a:ea typeface="+mn-ea"/>
              <a:cs typeface="+mn-cs"/>
            </a:rPr>
            <a:t>or anyone to forestall that final day. Others might care little for</a:t>
          </a:r>
        </a:p>
        <a:p>
          <a:r>
            <a:rPr lang="en-AU" sz="1100" b="0" i="0" u="none" strike="noStrike" baseline="0" smtClean="0">
              <a:solidFill>
                <a:schemeClr val="tx1"/>
              </a:solidFill>
              <a:latin typeface="+mn-lt"/>
              <a:ea typeface="+mn-ea"/>
              <a:cs typeface="+mn-cs"/>
            </a:rPr>
            <a:t>death, but fear the day their own honour is lost in their pursuits.</a:t>
          </a:r>
        </a:p>
        <a:p>
          <a:r>
            <a:rPr lang="en-AU" sz="1100" b="0" i="0" u="none" strike="noStrike" baseline="0" smtClean="0">
              <a:solidFill>
                <a:schemeClr val="tx1"/>
              </a:solidFill>
              <a:latin typeface="+mn-lt"/>
              <a:ea typeface="+mn-ea"/>
              <a:cs typeface="+mn-cs"/>
            </a:rPr>
            <a:t>When combatting the Ruinous Powers, the loss of their very souls</a:t>
          </a:r>
        </a:p>
        <a:p>
          <a:r>
            <a:rPr lang="en-AU" sz="1100" b="0" i="0" u="none" strike="noStrike" baseline="0" smtClean="0">
              <a:solidFill>
                <a:schemeClr val="tx1"/>
              </a:solidFill>
              <a:latin typeface="+mn-lt"/>
              <a:ea typeface="+mn-ea"/>
              <a:cs typeface="+mn-cs"/>
            </a:rPr>
            <a:t>might be the supreme sacrifice to avert an apocalypse.</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400" b="0" i="0" u="none"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How did the character meet their inquisitor?</a:t>
          </a:r>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The first meeting between Acolyte and Inquisitor is a pivotal</a:t>
          </a:r>
        </a:p>
        <a:p>
          <a:r>
            <a:rPr lang="en-AU" sz="1100" b="0" i="0" u="none" strike="noStrike" baseline="0" smtClean="0">
              <a:solidFill>
                <a:schemeClr val="tx1"/>
              </a:solidFill>
              <a:latin typeface="+mn-lt"/>
              <a:ea typeface="+mn-ea"/>
              <a:cs typeface="+mn-cs"/>
            </a:rPr>
            <a:t>moment, and players should work out a suitable backstory for this.</a:t>
          </a:r>
        </a:p>
        <a:p>
          <a:r>
            <a:rPr lang="en-AU" sz="1100" b="0" i="0" u="none" strike="noStrike" baseline="0" smtClean="0">
              <a:solidFill>
                <a:schemeClr val="tx1"/>
              </a:solidFill>
              <a:latin typeface="+mn-lt"/>
              <a:ea typeface="+mn-ea"/>
              <a:cs typeface="+mn-cs"/>
            </a:rPr>
            <a:t>The character might have fought alongside the Inquisitor against</a:t>
          </a:r>
        </a:p>
        <a:p>
          <a:r>
            <a:rPr lang="en-AU" sz="1100" b="0" i="0" u="none" strike="noStrike" baseline="0" smtClean="0">
              <a:solidFill>
                <a:schemeClr val="tx1"/>
              </a:solidFill>
              <a:latin typeface="+mn-lt"/>
              <a:ea typeface="+mn-ea"/>
              <a:cs typeface="+mn-cs"/>
            </a:rPr>
            <a:t>invading xenos, saving his life. Perhaps the Inquisitor saved his</a:t>
          </a:r>
        </a:p>
        <a:p>
          <a:r>
            <a:rPr lang="en-AU" sz="1100" b="0" i="0" u="none" strike="noStrike" baseline="0" smtClean="0">
              <a:solidFill>
                <a:schemeClr val="tx1"/>
              </a:solidFill>
              <a:latin typeface="+mn-lt"/>
              <a:ea typeface="+mn-ea"/>
              <a:cs typeface="+mn-cs"/>
            </a:rPr>
            <a:t>own life, and now the character feels he owes a life-debt to his</a:t>
          </a:r>
        </a:p>
        <a:p>
          <a:r>
            <a:rPr lang="en-AU" sz="1100" b="0" i="0" u="none" strike="noStrike" baseline="0" smtClean="0">
              <a:solidFill>
                <a:schemeClr val="tx1"/>
              </a:solidFill>
              <a:latin typeface="+mn-lt"/>
              <a:ea typeface="+mn-ea"/>
              <a:cs typeface="+mn-cs"/>
            </a:rPr>
            <a:t>new master. He could have successfully tracked a heretic, capturing his target as the Inquisitor arrived. In almost all situations, the character impresses the Inquisitor somehow or offers an invaluable skill set, making him someone the Inquisitor wants in his service.</a:t>
          </a:r>
        </a:p>
        <a:p>
          <a:endParaRPr lang="en-AU" sz="1100"/>
        </a:p>
      </xdr:txBody>
    </xdr:sp>
    <xdr:clientData/>
  </xdr:oneCellAnchor>
  <mc:AlternateContent xmlns:mc="http://schemas.openxmlformats.org/markup-compatibility/2006">
    <mc:Choice xmlns:a14="http://schemas.microsoft.com/office/drawing/2010/main" Requires="a14">
      <xdr:twoCellAnchor>
        <xdr:from>
          <xdr:col>6</xdr:col>
          <xdr:colOff>19050</xdr:colOff>
          <xdr:row>1</xdr:row>
          <xdr:rowOff>9525</xdr:rowOff>
        </xdr:from>
        <xdr:to>
          <xdr:col>7</xdr:col>
          <xdr:colOff>571500</xdr:colOff>
          <xdr:row>1</xdr:row>
          <xdr:rowOff>257175</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AU" sz="1400" b="0" i="0" u="none" strike="noStrike" baseline="0">
                  <a:solidFill>
                    <a:srgbClr val="000000"/>
                  </a:solidFill>
                  <a:latin typeface="Caslon Antique"/>
                </a:rPr>
                <a:t>Randomly Roll Divination </a:t>
              </a:r>
              <a:r>
                <a:rPr lang="en-AU" sz="1400" b="1" i="0" u="none" strike="noStrike" baseline="0">
                  <a:solidFill>
                    <a:srgbClr val="000000"/>
                  </a:solidFill>
                  <a:latin typeface="Caslon Antique"/>
                </a:rPr>
                <a:t>-&gt;</a:t>
              </a:r>
            </a:p>
          </xdr:txBody>
        </xdr:sp>
        <xdr:clientData fLocksWithSheet="0" fPrintsWithSheet="0"/>
      </xdr:twoCellAnchor>
    </mc:Choice>
    <mc:Fallback/>
  </mc:AlternateContent>
</xdr:wsDr>
</file>

<file path=xl/drawings/drawing9.xml><?xml version="1.0" encoding="utf-8"?>
<xdr:wsDr xmlns:xdr="http://schemas.openxmlformats.org/drawingml/2006/spreadsheetDrawing" xmlns:a="http://schemas.openxmlformats.org/drawingml/2006/main">
  <xdr:oneCellAnchor>
    <xdr:from>
      <xdr:col>6</xdr:col>
      <xdr:colOff>581026</xdr:colOff>
      <xdr:row>4</xdr:row>
      <xdr:rowOff>19050</xdr:rowOff>
    </xdr:from>
    <xdr:ext cx="4019550" cy="7048500"/>
    <xdr:sp macro="" textlink="">
      <xdr:nvSpPr>
        <xdr:cNvPr id="2" name="TextBox 1"/>
        <xdr:cNvSpPr txBox="1"/>
      </xdr:nvSpPr>
      <xdr:spPr>
        <a:xfrm>
          <a:off x="7677151" y="857250"/>
          <a:ext cx="4019550" cy="7048500"/>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AU" sz="1600" b="0" i="0" u="sng" strike="noStrike" baseline="0" smtClean="0">
              <a:solidFill>
                <a:schemeClr val="tx1"/>
              </a:solidFill>
              <a:latin typeface="Caslon Antique" panose="02027200000000000000" pitchFamily="18" charset="0"/>
              <a:ea typeface="+mn-ea"/>
              <a:cs typeface="+mn-cs"/>
            </a:rPr>
            <a:t>Names</a:t>
          </a:r>
        </a:p>
        <a:p>
          <a:r>
            <a:rPr lang="en-AU" sz="1100" b="0" i="0" u="none" strike="noStrike" baseline="0" smtClean="0">
              <a:solidFill>
                <a:schemeClr val="tx1"/>
              </a:solidFill>
              <a:latin typeface="+mn-lt"/>
              <a:ea typeface="+mn-ea"/>
              <a:cs typeface="+mn-cs"/>
            </a:rPr>
            <a:t>Just as the appearance and nature of people can vary infinitely</a:t>
          </a:r>
        </a:p>
        <a:p>
          <a:r>
            <a:rPr lang="en-AU" sz="1100" b="0" i="0" u="none" strike="noStrike" baseline="0" smtClean="0">
              <a:solidFill>
                <a:schemeClr val="tx1"/>
              </a:solidFill>
              <a:latin typeface="+mn-lt"/>
              <a:ea typeface="+mn-ea"/>
              <a:cs typeface="+mn-cs"/>
            </a:rPr>
            <a:t>across the countless worlds of the Imperium, so do names and</a:t>
          </a:r>
        </a:p>
        <a:p>
          <a:r>
            <a:rPr lang="en-AU" sz="1100" b="0" i="0" u="none" strike="noStrike" baseline="0" smtClean="0">
              <a:solidFill>
                <a:schemeClr val="tx1"/>
              </a:solidFill>
              <a:latin typeface="+mn-lt"/>
              <a:ea typeface="+mn-ea"/>
              <a:cs typeface="+mn-cs"/>
            </a:rPr>
            <a:t>what they mean. On one world, a certain name might indicate</a:t>
          </a:r>
        </a:p>
        <a:p>
          <a:r>
            <a:rPr lang="en-AU" sz="1100" b="0" i="0" u="none" strike="noStrike" baseline="0" smtClean="0">
              <a:solidFill>
                <a:schemeClr val="tx1"/>
              </a:solidFill>
              <a:latin typeface="+mn-lt"/>
              <a:ea typeface="+mn-ea"/>
              <a:cs typeface="+mn-cs"/>
            </a:rPr>
            <a:t>low birth or ignominy, while on another, the same might act as</a:t>
          </a:r>
        </a:p>
        <a:p>
          <a:r>
            <a:rPr lang="en-AU" sz="1100" b="0" i="0" u="none" strike="noStrike" baseline="0" smtClean="0">
              <a:solidFill>
                <a:schemeClr val="tx1"/>
              </a:solidFill>
              <a:latin typeface="+mn-lt"/>
              <a:ea typeface="+mn-ea"/>
              <a:cs typeface="+mn-cs"/>
            </a:rPr>
            <a:t>a mark of extreme power and fame. When deciding on a name</a:t>
          </a:r>
        </a:p>
        <a:p>
          <a:r>
            <a:rPr lang="en-AU" sz="1100" b="0" i="0" u="none" strike="noStrike" baseline="0" smtClean="0">
              <a:solidFill>
                <a:schemeClr val="tx1"/>
              </a:solidFill>
              <a:latin typeface="+mn-lt"/>
              <a:ea typeface="+mn-ea"/>
              <a:cs typeface="+mn-cs"/>
            </a:rPr>
            <a:t>for a character, players can roll randomly (or even multiple times</a:t>
          </a:r>
        </a:p>
        <a:p>
          <a:r>
            <a:rPr lang="en-AU" sz="1100" b="0" i="0" u="none" strike="noStrike" baseline="0" smtClean="0">
              <a:solidFill>
                <a:schemeClr val="tx1"/>
              </a:solidFill>
              <a:latin typeface="+mn-lt"/>
              <a:ea typeface="+mn-ea"/>
              <a:cs typeface="+mn-cs"/>
            </a:rPr>
            <a:t>to create compound names, surnames, or true names kept hidden from all) on </a:t>
          </a:r>
          <a:r>
            <a:rPr lang="en-AU" sz="1100" b="1" i="0" u="none" strike="noStrike" baseline="0" smtClean="0">
              <a:solidFill>
                <a:schemeClr val="tx1"/>
              </a:solidFill>
              <a:latin typeface="+mn-lt"/>
              <a:ea typeface="+mn-ea"/>
              <a:cs typeface="+mn-cs"/>
            </a:rPr>
            <a:t>Table 2–7: Male Names </a:t>
          </a:r>
          <a:r>
            <a:rPr lang="en-AU" sz="1100" b="0" i="0" u="none" strike="noStrike" baseline="0" smtClean="0">
              <a:solidFill>
                <a:schemeClr val="tx1"/>
              </a:solidFill>
              <a:latin typeface="+mn-lt"/>
              <a:ea typeface="+mn-ea"/>
              <a:cs typeface="+mn-cs"/>
            </a:rPr>
            <a:t>or </a:t>
          </a:r>
          <a:r>
            <a:rPr lang="en-AU" sz="1100" b="1" i="0" u="none" strike="noStrike" baseline="0" smtClean="0">
              <a:solidFill>
                <a:schemeClr val="tx1"/>
              </a:solidFill>
              <a:latin typeface="+mn-lt"/>
              <a:ea typeface="+mn-ea"/>
              <a:cs typeface="+mn-cs"/>
            </a:rPr>
            <a:t>Table 2–8: Female Names</a:t>
          </a:r>
          <a:r>
            <a:rPr lang="en-AU" sz="1100" b="0" i="0" u="none" strike="noStrike" baseline="0" smtClean="0">
              <a:solidFill>
                <a:schemeClr val="tx1"/>
              </a:solidFill>
              <a:latin typeface="+mn-lt"/>
              <a:ea typeface="+mn-ea"/>
              <a:cs typeface="+mn-cs"/>
            </a:rPr>
            <a:t>,</a:t>
          </a:r>
        </a:p>
        <a:p>
          <a:r>
            <a:rPr lang="en-AU" sz="1100" b="0" i="0" u="none" strike="noStrike" baseline="0" smtClean="0">
              <a:solidFill>
                <a:schemeClr val="tx1"/>
              </a:solidFill>
              <a:latin typeface="+mn-lt"/>
              <a:ea typeface="+mn-ea"/>
              <a:cs typeface="+mn-cs"/>
            </a:rPr>
            <a:t>or they can simply choose a name, mixing and matching options</a:t>
          </a:r>
        </a:p>
        <a:p>
          <a:r>
            <a:rPr lang="en-AU" sz="1100" b="0" i="0" u="none" strike="noStrike" baseline="0" smtClean="0">
              <a:solidFill>
                <a:schemeClr val="tx1"/>
              </a:solidFill>
              <a:latin typeface="+mn-lt"/>
              <a:ea typeface="+mn-ea"/>
              <a:cs typeface="+mn-cs"/>
            </a:rPr>
            <a:t>until they find something that they feel fits their character.</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Types of Names</a:t>
          </a:r>
        </a:p>
        <a:p>
          <a:r>
            <a:rPr lang="en-AU" sz="1100" b="0" i="0" baseline="0">
              <a:solidFill>
                <a:schemeClr val="tx1"/>
              </a:solidFill>
              <a:effectLst/>
              <a:latin typeface="+mn-lt"/>
              <a:ea typeface="+mn-ea"/>
              <a:cs typeface="+mn-cs"/>
            </a:rPr>
            <a:t>Despite the unlimited variability of names from world to world,</a:t>
          </a:r>
          <a:endParaRPr lang="en-AU" sz="1600">
            <a:effectLst/>
          </a:endParaRPr>
        </a:p>
        <a:p>
          <a:r>
            <a:rPr lang="en-AU" sz="1100" b="0" i="0" baseline="0">
              <a:solidFill>
                <a:schemeClr val="tx1"/>
              </a:solidFill>
              <a:effectLst/>
              <a:latin typeface="+mn-lt"/>
              <a:ea typeface="+mn-ea"/>
              <a:cs typeface="+mn-cs"/>
            </a:rPr>
            <a:t>there are a few general styles of name found throughout the</a:t>
          </a:r>
          <a:endParaRPr lang="en-AU" sz="1600">
            <a:effectLst/>
          </a:endParaRPr>
        </a:p>
        <a:p>
          <a:r>
            <a:rPr lang="en-AU" sz="1100" b="0" i="0" baseline="0">
              <a:solidFill>
                <a:schemeClr val="tx1"/>
              </a:solidFill>
              <a:effectLst/>
              <a:latin typeface="+mn-lt"/>
              <a:ea typeface="+mn-ea"/>
              <a:cs typeface="+mn-cs"/>
            </a:rPr>
            <a:t>Imperium that players can use as a jumping off point for naming</a:t>
          </a:r>
          <a:endParaRPr lang="en-AU" sz="1600">
            <a:effectLst/>
          </a:endParaRPr>
        </a:p>
        <a:p>
          <a:r>
            <a:rPr lang="en-AU" sz="1100" b="0" i="0" baseline="0">
              <a:solidFill>
                <a:schemeClr val="tx1"/>
              </a:solidFill>
              <a:effectLst/>
              <a:latin typeface="+mn-lt"/>
              <a:ea typeface="+mn-ea"/>
              <a:cs typeface="+mn-cs"/>
            </a:rPr>
            <a:t>their character:</a:t>
          </a:r>
        </a:p>
        <a:p>
          <a:endParaRPr lang="en-AU" sz="1600">
            <a:effectLst/>
          </a:endParaRPr>
        </a:p>
        <a:p>
          <a:r>
            <a:rPr lang="en-AU" sz="1100" b="1" i="0" baseline="0">
              <a:solidFill>
                <a:schemeClr val="tx1"/>
              </a:solidFill>
              <a:effectLst/>
              <a:latin typeface="+mn-lt"/>
              <a:ea typeface="+mn-ea"/>
              <a:cs typeface="+mn-cs"/>
            </a:rPr>
            <a:t>Primitive: </a:t>
          </a:r>
          <a:r>
            <a:rPr lang="en-AU" sz="1100" b="0" i="0" baseline="0">
              <a:solidFill>
                <a:schemeClr val="tx1"/>
              </a:solidFill>
              <a:effectLst/>
              <a:latin typeface="+mn-lt"/>
              <a:ea typeface="+mn-ea"/>
              <a:cs typeface="+mn-cs"/>
            </a:rPr>
            <a:t>Filled with hard consonants and the occasional</a:t>
          </a:r>
          <a:endParaRPr lang="en-AU" sz="1600">
            <a:effectLst/>
          </a:endParaRPr>
        </a:p>
        <a:p>
          <a:r>
            <a:rPr lang="en-AU" sz="1100" b="0" i="0" baseline="0">
              <a:solidFill>
                <a:schemeClr val="tx1"/>
              </a:solidFill>
              <a:effectLst/>
              <a:latin typeface="+mn-lt"/>
              <a:ea typeface="+mn-ea"/>
              <a:cs typeface="+mn-cs"/>
            </a:rPr>
            <a:t>guttural noise, characters with primitive names typically hail from</a:t>
          </a:r>
          <a:endParaRPr lang="en-AU" sz="1600">
            <a:effectLst/>
          </a:endParaRPr>
        </a:p>
        <a:p>
          <a:r>
            <a:rPr lang="en-AU" sz="1100" b="0" i="0" baseline="0">
              <a:solidFill>
                <a:schemeClr val="tx1"/>
              </a:solidFill>
              <a:effectLst/>
              <a:latin typeface="+mn-lt"/>
              <a:ea typeface="+mn-ea"/>
              <a:cs typeface="+mn-cs"/>
            </a:rPr>
            <a:t>more barbaric parts of the Imperium.</a:t>
          </a:r>
        </a:p>
        <a:p>
          <a:endParaRPr lang="en-AU" sz="1600">
            <a:effectLst/>
          </a:endParaRPr>
        </a:p>
        <a:p>
          <a:r>
            <a:rPr lang="en-AU" sz="1100" b="1" i="0" baseline="0">
              <a:solidFill>
                <a:schemeClr val="tx1"/>
              </a:solidFill>
              <a:effectLst/>
              <a:latin typeface="+mn-lt"/>
              <a:ea typeface="+mn-ea"/>
              <a:cs typeface="+mn-cs"/>
            </a:rPr>
            <a:t>Low Gothic: </a:t>
          </a:r>
          <a:r>
            <a:rPr lang="en-AU" sz="1100" b="0" i="0" baseline="0">
              <a:solidFill>
                <a:schemeClr val="tx1"/>
              </a:solidFill>
              <a:effectLst/>
              <a:latin typeface="+mn-lt"/>
              <a:ea typeface="+mn-ea"/>
              <a:cs typeface="+mn-cs"/>
            </a:rPr>
            <a:t>Debased forms of High Gothic names, Low</a:t>
          </a:r>
          <a:endParaRPr lang="en-AU" sz="1600">
            <a:effectLst/>
          </a:endParaRPr>
        </a:p>
        <a:p>
          <a:r>
            <a:rPr lang="en-AU" sz="1100" b="0" i="0" baseline="0">
              <a:solidFill>
                <a:schemeClr val="tx1"/>
              </a:solidFill>
              <a:effectLst/>
              <a:latin typeface="+mn-lt"/>
              <a:ea typeface="+mn-ea"/>
              <a:cs typeface="+mn-cs"/>
            </a:rPr>
            <a:t>Gothic names can be found amongst the many lowly citizens of</a:t>
          </a:r>
          <a:endParaRPr lang="en-AU" sz="1600">
            <a:effectLst/>
          </a:endParaRPr>
        </a:p>
        <a:p>
          <a:r>
            <a:rPr lang="en-AU" sz="1100" b="0" i="0" baseline="0">
              <a:solidFill>
                <a:schemeClr val="tx1"/>
              </a:solidFill>
              <a:effectLst/>
              <a:latin typeface="+mn-lt"/>
              <a:ea typeface="+mn-ea"/>
              <a:cs typeface="+mn-cs"/>
            </a:rPr>
            <a:t>the Imperium.</a:t>
          </a:r>
        </a:p>
        <a:p>
          <a:endParaRPr lang="en-AU" sz="1600">
            <a:effectLst/>
          </a:endParaRPr>
        </a:p>
        <a:p>
          <a:r>
            <a:rPr lang="en-AU" sz="1100" b="1" i="0" baseline="0">
              <a:solidFill>
                <a:schemeClr val="tx1"/>
              </a:solidFill>
              <a:effectLst/>
              <a:latin typeface="+mn-lt"/>
              <a:ea typeface="+mn-ea"/>
              <a:cs typeface="+mn-cs"/>
            </a:rPr>
            <a:t>High Gothic: </a:t>
          </a:r>
          <a:r>
            <a:rPr lang="en-AU" sz="1100" b="0" i="0" baseline="0">
              <a:solidFill>
                <a:schemeClr val="tx1"/>
              </a:solidFill>
              <a:effectLst/>
              <a:latin typeface="+mn-lt"/>
              <a:ea typeface="+mn-ea"/>
              <a:cs typeface="+mn-cs"/>
            </a:rPr>
            <a:t>Drawn from the ancient High Gothic language,</a:t>
          </a:r>
          <a:endParaRPr lang="en-AU" sz="1600">
            <a:effectLst/>
          </a:endParaRPr>
        </a:p>
        <a:p>
          <a:r>
            <a:rPr lang="en-AU" sz="1100" b="0" i="0" baseline="0">
              <a:solidFill>
                <a:schemeClr val="tx1"/>
              </a:solidFill>
              <a:effectLst/>
              <a:latin typeface="+mn-lt"/>
              <a:ea typeface="+mn-ea"/>
              <a:cs typeface="+mn-cs"/>
            </a:rPr>
            <a:t>these names can be found amongst the shining spires of hive cities</a:t>
          </a:r>
          <a:endParaRPr lang="en-AU" sz="1600">
            <a:effectLst/>
          </a:endParaRPr>
        </a:p>
        <a:p>
          <a:r>
            <a:rPr lang="en-AU" sz="1100" b="0" i="0" baseline="0">
              <a:solidFill>
                <a:schemeClr val="tx1"/>
              </a:solidFill>
              <a:effectLst/>
              <a:latin typeface="+mn-lt"/>
              <a:ea typeface="+mn-ea"/>
              <a:cs typeface="+mn-cs"/>
            </a:rPr>
            <a:t>and members of the ruling classes.</a:t>
          </a:r>
        </a:p>
        <a:p>
          <a:endParaRPr lang="en-AU" sz="1600">
            <a:effectLst/>
          </a:endParaRPr>
        </a:p>
        <a:p>
          <a:r>
            <a:rPr lang="en-AU" sz="1100" b="1" i="0" baseline="0">
              <a:solidFill>
                <a:schemeClr val="tx1"/>
              </a:solidFill>
              <a:effectLst/>
              <a:latin typeface="+mn-lt"/>
              <a:ea typeface="+mn-ea"/>
              <a:cs typeface="+mn-cs"/>
            </a:rPr>
            <a:t>Archaic: </a:t>
          </a:r>
          <a:r>
            <a:rPr lang="en-AU" sz="1100" b="0" i="0" baseline="0">
              <a:solidFill>
                <a:schemeClr val="tx1"/>
              </a:solidFill>
              <a:effectLst/>
              <a:latin typeface="+mn-lt"/>
              <a:ea typeface="+mn-ea"/>
              <a:cs typeface="+mn-cs"/>
            </a:rPr>
            <a:t>Dating from the ancient past, these names are</a:t>
          </a:r>
          <a:endParaRPr lang="en-AU" sz="1600">
            <a:effectLst/>
          </a:endParaRPr>
        </a:p>
        <a:p>
          <a:r>
            <a:rPr lang="en-AU" sz="1100" b="0" i="0" baseline="0">
              <a:solidFill>
                <a:schemeClr val="tx1"/>
              </a:solidFill>
              <a:effectLst/>
              <a:latin typeface="+mn-lt"/>
              <a:ea typeface="+mn-ea"/>
              <a:cs typeface="+mn-cs"/>
            </a:rPr>
            <a:t>auspicious, though many are so old they have lost their original</a:t>
          </a:r>
          <a:endParaRPr lang="en-AU" sz="1600">
            <a:effectLst/>
          </a:endParaRPr>
        </a:p>
        <a:p>
          <a:r>
            <a:rPr lang="en-AU" sz="1100" b="0" i="0" baseline="0">
              <a:solidFill>
                <a:schemeClr val="tx1"/>
              </a:solidFill>
              <a:effectLst/>
              <a:latin typeface="+mn-lt"/>
              <a:ea typeface="+mn-ea"/>
              <a:cs typeface="+mn-cs"/>
            </a:rPr>
            <a:t>meanings and sources.</a:t>
          </a:r>
        </a:p>
        <a:p>
          <a:endParaRPr lang="en-AU" sz="1600">
            <a:effectLst/>
          </a:endParaRPr>
        </a:p>
        <a:p>
          <a:r>
            <a:rPr lang="en-AU" sz="1100" b="1" i="0" baseline="0">
              <a:solidFill>
                <a:schemeClr val="tx1"/>
              </a:solidFill>
              <a:effectLst/>
              <a:latin typeface="+mn-lt"/>
              <a:ea typeface="+mn-ea"/>
              <a:cs typeface="+mn-cs"/>
            </a:rPr>
            <a:t>Informal: </a:t>
          </a:r>
          <a:r>
            <a:rPr lang="en-AU" sz="1100" b="0" i="0" baseline="0">
              <a:solidFill>
                <a:schemeClr val="tx1"/>
              </a:solidFill>
              <a:effectLst/>
              <a:latin typeface="+mn-lt"/>
              <a:ea typeface="+mn-ea"/>
              <a:cs typeface="+mn-cs"/>
            </a:rPr>
            <a:t>These names are not unique to one type of world</a:t>
          </a:r>
          <a:endParaRPr lang="en-AU" sz="1600">
            <a:effectLst/>
          </a:endParaRPr>
        </a:p>
        <a:p>
          <a:r>
            <a:rPr lang="en-AU" sz="1100" b="0" i="0" baseline="0">
              <a:solidFill>
                <a:schemeClr val="tx1"/>
              </a:solidFill>
              <a:effectLst/>
              <a:latin typeface="+mn-lt"/>
              <a:ea typeface="+mn-ea"/>
              <a:cs typeface="+mn-cs"/>
            </a:rPr>
            <a:t>or society. Instead, they reflect nicknames given to characters,</a:t>
          </a:r>
          <a:endParaRPr lang="en-AU" sz="1600">
            <a:effectLst/>
          </a:endParaRPr>
        </a:p>
        <a:p>
          <a:r>
            <a:rPr lang="en-AU" sz="1100" b="0" i="0" baseline="0">
              <a:solidFill>
                <a:schemeClr val="tx1"/>
              </a:solidFill>
              <a:effectLst/>
              <a:latin typeface="+mn-lt"/>
              <a:ea typeface="+mn-ea"/>
              <a:cs typeface="+mn-cs"/>
            </a:rPr>
            <a:t>usually by peers from their background or their fellow Acolytes.</a:t>
          </a:r>
          <a:endParaRPr lang="en-AU" sz="16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endParaRPr>
        </a:p>
        <a:p>
          <a:endParaRPr lang="en-AU" sz="1100"/>
        </a:p>
      </xdr:txBody>
    </xdr:sp>
    <xdr:clientData/>
  </xdr:oneCellAnchor>
  <xdr:twoCellAnchor editAs="oneCell">
    <xdr:from>
      <xdr:col>1</xdr:col>
      <xdr:colOff>19050</xdr:colOff>
      <xdr:row>4</xdr:row>
      <xdr:rowOff>9525</xdr:rowOff>
    </xdr:from>
    <xdr:to>
      <xdr:col>6</xdr:col>
      <xdr:colOff>315343</xdr:colOff>
      <xdr:row>19</xdr:row>
      <xdr:rowOff>238923</xdr:rowOff>
    </xdr:to>
    <xdr:pic>
      <xdr:nvPicPr>
        <xdr:cNvPr id="10" name="Picture 9"/>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4300" y="847725"/>
          <a:ext cx="7297168" cy="5715798"/>
        </a:xfrm>
        <a:prstGeom prst="rect">
          <a:avLst/>
        </a:prstGeom>
      </xdr:spPr>
    </xdr:pic>
    <xdr:clientData/>
  </xdr:twoCellAnchor>
  <xdr:twoCellAnchor editAs="oneCell">
    <xdr:from>
      <xdr:col>1</xdr:col>
      <xdr:colOff>19050</xdr:colOff>
      <xdr:row>19</xdr:row>
      <xdr:rowOff>238125</xdr:rowOff>
    </xdr:from>
    <xdr:to>
      <xdr:col>6</xdr:col>
      <xdr:colOff>343922</xdr:colOff>
      <xdr:row>48</xdr:row>
      <xdr:rowOff>38904</xdr:rowOff>
    </xdr:to>
    <xdr:pic>
      <xdr:nvPicPr>
        <xdr:cNvPr id="11" name="Picture 10"/>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14300" y="6562725"/>
          <a:ext cx="7325747" cy="576342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4</xdr:col>
      <xdr:colOff>9525</xdr:colOff>
      <xdr:row>4</xdr:row>
      <xdr:rowOff>9524</xdr:rowOff>
    </xdr:from>
    <xdr:ext cx="7315199" cy="11182351"/>
    <xdr:sp macro="" textlink="">
      <xdr:nvSpPr>
        <xdr:cNvPr id="2" name="TextBox 1"/>
        <xdr:cNvSpPr txBox="1"/>
      </xdr:nvSpPr>
      <xdr:spPr>
        <a:xfrm>
          <a:off x="10239375" y="847724"/>
          <a:ext cx="7315199" cy="11182351"/>
        </a:xfrm>
        <a:prstGeom prst="rect">
          <a:avLst/>
        </a:prstGeom>
        <a:blipFill>
          <a:blip xmlns:r="http://schemas.openxmlformats.org/officeDocument/2006/relationships" r:embed="rId1"/>
          <a:tile tx="0" ty="0" sx="100000" sy="100000" flip="none" algn="tl"/>
        </a:blip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Availability and Influence</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There is no standard currency across the Imperium, and even in established sectors, few respect the coinage of some far-distant world. For most, this is no matter. Very few individuals travel between worlds in the 41st Millennium; the majority of humans spend their entire existence within a few kilometres of their birthplace, as they toil and sweat for the Imperium in the countless billions. Acolytes might gain hoards of precious coins on one world, only to find them worthless on the next. They must rely instead on other means to purchase goods, request aid, and offer material assistance.</a:t>
          </a:r>
        </a:p>
        <a:p>
          <a:pPr marL="0" marR="0" lvl="0" indent="0" defTabSz="914400" eaLnBrk="1" fontAlgn="auto" latinLnBrk="0" hangingPunct="1">
            <a:lnSpc>
              <a:spcPct val="100000"/>
            </a:lnSpc>
            <a:spcBef>
              <a:spcPts val="0"/>
            </a:spcBef>
            <a:spcAft>
              <a:spcPts val="0"/>
            </a:spcAft>
            <a:buClrTx/>
            <a:buSzTx/>
            <a:buFontTx/>
            <a:buNone/>
            <a:tabLst/>
            <a:defRPr/>
          </a:pPr>
          <a:endParaRPr kumimoji="0" lang="en-AU" sz="1100" b="0" i="0" u="none" strike="noStrike" kern="0" cap="none" spc="0" normalizeH="0" baseline="0" noProof="0" smtClean="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In DARK HERESY, this is expressed through Influence, here representing tangibles including any accumulated local wealth, but also the intangibles of debts, favours, and reputation. This can sometimes vary from world to world, depending on previous visits or the company currently kept. Despite their often excellent weapons and equipment, the nature of their duties means acolytes are always seeking alternative gear to fit local settings, restocks of ammunition, repairs to damaged armour, and other essentials. It is through using their Influence that they garner the resources they need to accomplish their missions.</a:t>
          </a:r>
        </a:p>
        <a:p>
          <a:pPr marL="0" marR="0" lvl="0" indent="0" defTabSz="914400" eaLnBrk="1" fontAlgn="auto" latinLnBrk="0" hangingPunct="1">
            <a:lnSpc>
              <a:spcPct val="100000"/>
            </a:lnSpc>
            <a:spcBef>
              <a:spcPts val="0"/>
            </a:spcBef>
            <a:spcAft>
              <a:spcPts val="0"/>
            </a:spcAft>
            <a:buClrTx/>
            <a:buSzTx/>
            <a:buFontTx/>
            <a:buNone/>
            <a:tabLst/>
            <a:defRPr/>
          </a:pPr>
          <a:endParaRPr kumimoji="0" lang="en-AU" sz="1100" b="0" i="0" u="none" strike="noStrike" kern="0" cap="none" spc="0" normalizeH="0" baseline="0" noProof="0" smtClean="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Acquiring Items</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When a character wants to acquire an item or resource, he makes a Requisition test. This test represents the character using the various resources he has at his disposal, including local currencies or his fearsome reputation, to attempt to purchase, trade, or extort what he wants from his current location. It also takes into account the item’s or resource’s overall availability and quality.</a:t>
          </a:r>
        </a:p>
        <a:p>
          <a:pPr marL="0" marR="0" lvl="0" indent="0" defTabSz="914400" eaLnBrk="1" fontAlgn="auto" latinLnBrk="0" hangingPunct="1">
            <a:lnSpc>
              <a:spcPct val="100000"/>
            </a:lnSpc>
            <a:spcBef>
              <a:spcPts val="0"/>
            </a:spcBef>
            <a:spcAft>
              <a:spcPts val="0"/>
            </a:spcAft>
            <a:buClrTx/>
            <a:buSzTx/>
            <a:buFontTx/>
            <a:buNone/>
            <a:tabLst/>
            <a:defRPr/>
          </a:pPr>
          <a:endParaRPr kumimoji="0" lang="en-AU" sz="1100" b="0" i="0" u="none" strike="noStrike" kern="0" cap="none" spc="0" normalizeH="0" baseline="0" noProof="0" smtClean="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Availability</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Every item has an Availability modifier in its profile that represents how easy or difficult the item is to acquire on an average Imperial world. This modifier is applied to any Requisition test made to attempt to acquire the item. </a:t>
          </a:r>
          <a:r>
            <a:rPr kumimoji="0" lang="en-AU" sz="1100" b="1" i="0" u="none" strike="noStrike" kern="0" cap="none" spc="0" normalizeH="0" baseline="0" noProof="0" smtClean="0">
              <a:ln>
                <a:noFill/>
              </a:ln>
              <a:solidFill>
                <a:prstClr val="black"/>
              </a:solidFill>
              <a:effectLst/>
              <a:uLnTx/>
              <a:uFillTx/>
              <a:latin typeface="+mn-lt"/>
              <a:ea typeface="+mn-ea"/>
              <a:cs typeface="+mn-cs"/>
            </a:rPr>
            <a:t>Table 5–1: Availability Modifiers </a:t>
          </a:r>
          <a:r>
            <a:rPr kumimoji="0" lang="en-AU" sz="1100" b="0" i="0" u="none" strike="noStrike" kern="0" cap="none" spc="0" normalizeH="0" baseline="0" noProof="0" smtClean="0">
              <a:ln>
                <a:noFill/>
              </a:ln>
              <a:solidFill>
                <a:prstClr val="black"/>
              </a:solidFill>
              <a:effectLst/>
              <a:uLnTx/>
              <a:uFillTx/>
              <a:latin typeface="+mn-lt"/>
              <a:ea typeface="+mn-ea"/>
              <a:cs typeface="+mn-cs"/>
            </a:rPr>
            <a:t>lists out the Availability levels used in </a:t>
          </a:r>
          <a:r>
            <a:rPr kumimoji="0" lang="en-AU" sz="1100" b="1" i="0" u="none" strike="noStrike" kern="0" cap="none" spc="0" normalizeH="0" baseline="0" noProof="0" smtClean="0">
              <a:ln>
                <a:noFill/>
              </a:ln>
              <a:solidFill>
                <a:prstClr val="black"/>
              </a:solidFill>
              <a:effectLst/>
              <a:uLnTx/>
              <a:uFillTx/>
              <a:latin typeface="+mn-lt"/>
              <a:ea typeface="+mn-ea"/>
              <a:cs typeface="+mn-cs"/>
            </a:rPr>
            <a:t>DARK HERESY</a:t>
          </a:r>
          <a:r>
            <a:rPr kumimoji="0" lang="en-AU" sz="1100" b="0" i="0" u="none" strike="noStrike" kern="0" cap="none" spc="0" normalizeH="0" baseline="0" noProof="0" smtClean="0">
              <a:ln>
                <a:noFill/>
              </a:ln>
              <a:solidFill>
                <a:prstClr val="black"/>
              </a:solidFill>
              <a:effectLst/>
              <a:uLnTx/>
              <a:uFillTx/>
              <a:latin typeface="+mn-lt"/>
              <a:ea typeface="+mn-ea"/>
              <a:cs typeface="+mn-cs"/>
            </a:rPr>
            <a:t>, and the modifier each gives to the Requisition test needed to acquire the item. Note that these modifiers stack with any modifiers from craftsmanship levels or other factors that the GM decides to impose.</a:t>
          </a:r>
          <a:endPar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Craftsmanship</a:t>
          </a:r>
        </a:p>
        <a:p>
          <a:pPr marL="0" marR="0" lvl="0" indent="0" defTabSz="914400" eaLnBrk="1" fontAlgn="auto" latinLnBrk="0" hangingPunct="1">
            <a:lnSpc>
              <a:spcPct val="100000"/>
            </a:lnSpc>
            <a:spcBef>
              <a:spcPts val="0"/>
            </a:spcBef>
            <a:spcAft>
              <a:spcPts val="0"/>
            </a:spcAft>
            <a:buClrTx/>
            <a:buSzTx/>
            <a:buFontTx/>
            <a:buNone/>
            <a:tabLst/>
            <a:defRPr/>
          </a:pPr>
          <a:r>
            <a:rPr kumimoji="0" lang="en-AU" sz="1100" b="0" i="0" u="none" strike="noStrike" kern="0" cap="none" spc="0" normalizeH="0" baseline="0" noProof="0" smtClean="0">
              <a:ln>
                <a:noFill/>
              </a:ln>
              <a:solidFill>
                <a:prstClr val="black"/>
              </a:solidFill>
              <a:effectLst/>
              <a:uLnTx/>
              <a:uFillTx/>
              <a:latin typeface="+mn-lt"/>
              <a:ea typeface="+mn-ea"/>
              <a:cs typeface="+mn-cs"/>
            </a:rPr>
            <a:t>The overall quality of a device is expressed in terms of its craftsmanship. All equipment has a craftsmanship value, classified by Poor, Common, Good, or Best craftsmanship, with Common being the default unless otherwise indicated. This value expresses the care taken when the piece of equipment was created, but also covers how well it has been maintained. A device that might have been of Good craftsmanship when it was created could degrade to Poor after years of abuse and neglect. Players must consider craftsmanship when acquiring an item through Requisition (see page 142). The calculation for an item’s Availability assumes that it is of Common craftsmanship. If the character is willing to settle for Poor craftsmanship or desires a higher quality item, the Requisition test must reflect this variation. Consult </a:t>
          </a:r>
          <a:r>
            <a:rPr kumimoji="0" lang="en-AU" sz="1100" b="1" i="0" u="none" strike="noStrike" kern="0" cap="none" spc="0" normalizeH="0" baseline="0" noProof="0" smtClean="0">
              <a:ln>
                <a:noFill/>
              </a:ln>
              <a:solidFill>
                <a:prstClr val="black"/>
              </a:solidFill>
              <a:effectLst/>
              <a:uLnTx/>
              <a:uFillTx/>
              <a:latin typeface="+mn-lt"/>
              <a:ea typeface="+mn-ea"/>
              <a:cs typeface="+mn-cs"/>
            </a:rPr>
            <a:t>Table 5–2: Craftsmanship, Requisition, and Repair </a:t>
          </a:r>
          <a:r>
            <a:rPr kumimoji="0" lang="en-AU" sz="1100" b="0" i="0" u="none" strike="noStrike" kern="0" cap="none" spc="0" normalizeH="0" baseline="0" noProof="0" smtClean="0">
              <a:ln>
                <a:noFill/>
              </a:ln>
              <a:solidFill>
                <a:prstClr val="black"/>
              </a:solidFill>
              <a:effectLst/>
              <a:uLnTx/>
              <a:uFillTx/>
              <a:latin typeface="+mn-lt"/>
              <a:ea typeface="+mn-ea"/>
              <a:cs typeface="+mn-cs"/>
            </a:rPr>
            <a:t>and add in the appropriate modifier.</a:t>
          </a:r>
          <a:endPar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endParaRPr>
        </a:p>
        <a:p>
          <a:endParaRPr lang="en-AU" sz="1600" b="0" i="0" u="sng" strike="noStrike" baseline="0" smtClean="0">
            <a:solidFill>
              <a:schemeClr val="tx1"/>
            </a:solidFill>
            <a:latin typeface="Caslon Antique" panose="02027200000000000000" pitchFamily="18" charset="0"/>
            <a:ea typeface="+mn-ea"/>
            <a:cs typeface="+mn-cs"/>
          </a:endParaRPr>
        </a:p>
        <a:p>
          <a:r>
            <a:rPr lang="en-AU" sz="1600" b="0" i="0" u="sng" strike="noStrike" baseline="0" smtClean="0">
              <a:solidFill>
                <a:schemeClr val="tx1"/>
              </a:solidFill>
              <a:latin typeface="Caslon Antique" panose="02027200000000000000" pitchFamily="18" charset="0"/>
              <a:ea typeface="+mn-ea"/>
              <a:cs typeface="+mn-cs"/>
            </a:rPr>
            <a:t>The Requisition Test</a:t>
          </a:r>
          <a:endPar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endParaRPr>
        </a:p>
        <a:p>
          <a:r>
            <a:rPr lang="en-AU" sz="1100" b="0" i="0" u="none" strike="noStrike" baseline="0" smtClean="0">
              <a:solidFill>
                <a:schemeClr val="tx1"/>
              </a:solidFill>
              <a:latin typeface="+mn-lt"/>
              <a:ea typeface="+mn-ea"/>
              <a:cs typeface="+mn-cs"/>
            </a:rPr>
            <a:t>To acquire an item or service, a character must make a Requisition test. To do so, the character makes a test and compare the result to his Influence characteristic. This test is modified by the Availability of the item being acquired, the status of the item being acquired, any items traded, as well as any modifiers decided by the GM due to location-specific conditions. If the character succeeds, he acquires the item or service. Acquired weapons come with two standard ammunition clips, plus one extra clip for every degree of success on the test beyond the first. Successful requisitions for ammo clips yield two clips, plus one extra clip for every degree of success beyond the first, while those for grenades, drugs, and other single-use items garner one item, plus one extra for every degree of success on the test beyond the first.</a:t>
          </a:r>
        </a:p>
        <a:p>
          <a:endParaRPr lang="en-AU" sz="1100" b="0" i="0" u="none" strike="noStrike" baseline="0" smtClean="0">
            <a:solidFill>
              <a:schemeClr val="tx1"/>
            </a:solidFill>
            <a:latin typeface="+mn-lt"/>
            <a:ea typeface="+mn-ea"/>
            <a:cs typeface="+mn-cs"/>
          </a:endParaRPr>
        </a:p>
        <a:p>
          <a:r>
            <a:rPr lang="en-AU" sz="1100" b="0" i="0" u="none" strike="noStrike" baseline="0" smtClean="0">
              <a:solidFill>
                <a:schemeClr val="tx1"/>
              </a:solidFill>
              <a:latin typeface="+mn-lt"/>
              <a:ea typeface="+mn-ea"/>
              <a:cs typeface="+mn-cs"/>
            </a:rPr>
            <a:t>Each time a character makes a Requisition test to acquire an item with a negative Availability modifier, the group’s Subtlety value is decreased by a number equal to the tens digit of that availability modifier. Thus, a Requisition test to acquire an item with the Scarce (–20) availability modifier decreases the group’s Subtlety by 2, even if the attempt was unsuccessful. Other tests can impact Subtlety at the GM’s discretion, such as in highly conspicuous settings or when dealing with infamous merchants. Each test should also take time to conduct, with the Acolyte relating what means he is using and where he is going. The GM can then apply a realistic time for the attempt to prevent the warband from spending undue time acquiring items during their investigations and adventures.</a:t>
          </a:r>
        </a:p>
        <a:p>
          <a:endParaRPr lang="en-AU" sz="1100" b="0" i="0" u="none" strike="noStrike" baseline="0" smtClean="0">
            <a:solidFill>
              <a:schemeClr val="tx1"/>
            </a:solidFill>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AU" sz="1600" b="0" i="0" u="sng" strike="noStrike" kern="0" cap="none" spc="0" normalizeH="0" baseline="0" noProof="0" smtClean="0">
              <a:ln>
                <a:noFill/>
              </a:ln>
              <a:solidFill>
                <a:prstClr val="black"/>
              </a:solidFill>
              <a:effectLst/>
              <a:uLnTx/>
              <a:uFillTx/>
              <a:latin typeface="Caslon Antique" panose="02027200000000000000" pitchFamily="18" charset="0"/>
              <a:ea typeface="+mn-ea"/>
              <a:cs typeface="+mn-cs"/>
            </a:rPr>
            <a:t>Trading in Items</a:t>
          </a:r>
        </a:p>
        <a:p>
          <a:r>
            <a:rPr lang="en-AU" sz="1100" b="0" i="0" u="none" strike="noStrike" baseline="0" smtClean="0">
              <a:solidFill>
                <a:schemeClr val="tx1"/>
              </a:solidFill>
              <a:latin typeface="+mn-lt"/>
              <a:ea typeface="+mn-ea"/>
              <a:cs typeface="+mn-cs"/>
            </a:rPr>
            <a:t>When attempting to obtain an item or service, any bargaining chip is helpful. When a character is making a Requisition test, he can offer up one item he has in his possession to trade in, making the test easier. The item selected to trade must have an availability lower than the item being requisitioned. For example, if the item being requisitioned has an availability of –20, the traded in item must have an availability of –30 or below. When trading in an item this way, the character gets a bonus to his Requisition test equal to the difference between the two items’ availabilities. For example, if the item being requisitioned has an availability of –10, and the item being traded in has an Availability of –30, the character gains a +20 bonus to his Requisition test. If the Requisition test succeeds, the offered item is traded away, and lost. If the test fails, however, the item is not traded, and the character keeps it.</a:t>
          </a:r>
          <a:endParaRPr lang="en-AU" sz="1100"/>
        </a:p>
      </xdr:txBody>
    </xdr:sp>
    <xdr:clientData/>
  </xdr:oneCellAnchor>
</xdr:wsDr>
</file>

<file path=xl/tables/table1.xml><?xml version="1.0" encoding="utf-8"?>
<table xmlns="http://schemas.openxmlformats.org/spreadsheetml/2006/main" id="1" name="Table22" displayName="Table22" ref="B6:I15" headerRowDxfId="129" dataDxfId="128">
  <autoFilter ref="B6:I15"/>
  <tableColumns count="8">
    <tableColumn id="1" name="Characteristic" totalsRowLabel="Total" dataDxfId="127" totalsRowDxfId="126"/>
    <tableColumn id="3" name="Aptitude 1" dataDxfId="125" totalsRowDxfId="124"/>
    <tableColumn id="4" name="Aptitude 2" dataDxfId="123" totalsRowDxfId="122"/>
    <tableColumn id="7" name="Simple" dataDxfId="121">
      <calculatedColumnFormula>IF(L2+R3=2,"100",IF(L2+R3=1,"250", "500"))</calculatedColumnFormula>
    </tableColumn>
    <tableColumn id="2" name="Intermediate" dataDxfId="120">
      <calculatedColumnFormula>IF(L2+R3=2,"250",IF(L2+R3=1,"500", "750"))</calculatedColumnFormula>
    </tableColumn>
    <tableColumn id="5" name="Trained" dataDxfId="119" totalsRowDxfId="118">
      <calculatedColumnFormula>IF(L2+R3=2,"500",IF(L2+R3=1,"750", "1000"))</calculatedColumnFormula>
    </tableColumn>
    <tableColumn id="6" name="Proficient" dataDxfId="117" totalsRowDxfId="116"/>
    <tableColumn id="8" name="Expert" dataDxfId="115" totalsRowDxfId="114"/>
  </tableColumns>
  <tableStyleInfo name="TableStyleLight5" showFirstColumn="0" showLastColumn="0" showRowStripes="1" showColumnStripes="0"/>
</table>
</file>

<file path=xl/tables/table2.xml><?xml version="1.0" encoding="utf-8"?>
<table xmlns="http://schemas.openxmlformats.org/spreadsheetml/2006/main" id="3" name="Table224" displayName="Table224" ref="B6:H34" headerRowDxfId="113" dataDxfId="112">
  <autoFilter ref="B6:H34">
    <filterColumn colId="3">
      <filters>
        <filter val="100"/>
        <filter val="200"/>
      </filters>
    </filterColumn>
  </autoFilter>
  <tableColumns count="7">
    <tableColumn id="1" name="Characteristic" totalsRowLabel="Total" dataDxfId="111" totalsRowDxfId="110"/>
    <tableColumn id="3" name="Aptitude 1" dataDxfId="109" totalsRowDxfId="108"/>
    <tableColumn id="4" name="Aptitude 2" dataDxfId="107" totalsRowDxfId="106"/>
    <tableColumn id="7" name="Known" dataDxfId="105"/>
    <tableColumn id="2" name="Trained" dataDxfId="104"/>
    <tableColumn id="5" name="Experienced" dataDxfId="103" totalsRowDxfId="102"/>
    <tableColumn id="6" name="Veteran" dataDxfId="101" totalsRowDxfId="100"/>
  </tableColumns>
  <tableStyleInfo name="TableStyleLight5" showFirstColumn="0" showLastColumn="0" showRowStripes="1" showColumnStripes="0"/>
</table>
</file>

<file path=xl/tables/table3.xml><?xml version="1.0" encoding="utf-8"?>
<table xmlns="http://schemas.openxmlformats.org/spreadsheetml/2006/main" id="2" name="Table2" displayName="Table2" ref="B6:H30" headerRowDxfId="99" dataDxfId="98">
  <autoFilter ref="B6:H30">
    <filterColumn colId="6">
      <filters>
        <filter val="200"/>
        <filter val="300"/>
      </filters>
    </filterColumn>
  </autoFilter>
  <tableColumns count="7">
    <tableColumn id="6" name="Tier" dataDxfId="97" totalsRowDxfId="96"/>
    <tableColumn id="1" name="Talent" totalsRowLabel="Total" dataDxfId="95"/>
    <tableColumn id="2" name="Prerequisites" dataDxfId="94"/>
    <tableColumn id="3" name="Aptitude 1" dataDxfId="93"/>
    <tableColumn id="4" name="Aptitude 2" dataDxfId="92"/>
    <tableColumn id="5" name="Benefit" totalsRowFunction="count" dataDxfId="91" totalsRowDxfId="90"/>
    <tableColumn id="7" name="XP Cost" dataDxfId="89">
      <calculatedColumnFormula>IF(K2+K3=2,"200",IF(K2+K3=1,"300", "600"))</calculatedColumnFormula>
    </tableColumn>
  </tableColumns>
  <tableStyleInfo name="TableStyleLight5" showFirstColumn="0" showLastColumn="0" showRowStripes="1" showColumnStripes="0"/>
</table>
</file>

<file path=xl/tables/table4.xml><?xml version="1.0" encoding="utf-8"?>
<table xmlns="http://schemas.openxmlformats.org/spreadsheetml/2006/main" id="18" name="Table1419" displayName="Table1419" ref="B5:C45" totalsRowShown="0" headerRowDxfId="88" dataDxfId="87">
  <tableColumns count="2">
    <tableColumn id="1" name="Item Keyword" dataDxfId="86" dataCellStyle="Excel Built-in Normal"/>
    <tableColumn id="2" name="Description" dataDxfId="85" dataCellStyle="Excel Built-in Normal"/>
  </tableColumns>
  <tableStyleInfo name="TableStyleMedium5" showFirstColumn="0" showLastColumn="0" showRowStripes="1" showColumnStripes="0"/>
</table>
</file>

<file path=xl/tables/table5.xml><?xml version="1.0" encoding="utf-8"?>
<table xmlns="http://schemas.openxmlformats.org/spreadsheetml/2006/main" id="11" name="Table11" displayName="Table11" ref="E38:F49" totalsRowShown="0" headerRowDxfId="84" dataDxfId="83">
  <tableColumns count="2">
    <tableColumn id="1" name="Availability" dataDxfId="82"/>
    <tableColumn id="3" name="Requisition Modifier" dataDxfId="81"/>
  </tableColumns>
  <tableStyleInfo name="TableStyleMedium5" showFirstColumn="0" showLastColumn="0" showRowStripes="1" showColumnStripes="0"/>
</table>
</file>

<file path=xl/tables/table6.xml><?xml version="1.0" encoding="utf-8"?>
<table xmlns="http://schemas.openxmlformats.org/spreadsheetml/2006/main" id="12" name="Table1113" displayName="Table1113" ref="H38:I42" totalsRowShown="0" headerRowDxfId="80" dataDxfId="79">
  <tableColumns count="2">
    <tableColumn id="1" name="Craftsmanship Level" dataDxfId="78"/>
    <tableColumn id="3" name="Requisition and Repair Modifier" dataDxfId="77"/>
  </tableColumns>
  <tableStyleInfo name="TableStyleMedium5" showFirstColumn="0" showLastColumn="0" showRowStripes="1" showColumnStripes="0"/>
</table>
</file>

<file path=xl/tables/table7.xml><?xml version="1.0" encoding="utf-8"?>
<table xmlns="http://schemas.openxmlformats.org/spreadsheetml/2006/main" id="4" name="Table4" displayName="Table4" ref="B5:P76" totalsRowShown="0" headerRowDxfId="76" dataDxfId="75" headerRowCellStyle="Excel Built-in Normal">
  <autoFilter ref="B5:P76"/>
  <tableColumns count="15">
    <tableColumn id="1" name="Type" dataDxfId="74" dataCellStyle="Excel Built-in Normal"/>
    <tableColumn id="2" name="Name" dataDxfId="73" dataCellStyle="Excel Built-in Normal"/>
    <tableColumn id="3" name="Class" dataDxfId="72" dataCellStyle="Excel Built-in Normal"/>
    <tableColumn id="4" name="Range" dataDxfId="71" dataCellStyle="Excel Built-in Normal"/>
    <tableColumn id="5" name="RoF" dataDxfId="70" dataCellStyle="Excel Built-in Normal"/>
    <tableColumn id="6" name="Dam" dataDxfId="69" dataCellStyle="Excel Built-in Normal"/>
    <tableColumn id="7" name="Pen" dataDxfId="68" dataCellStyle="Excel Built-in Normal"/>
    <tableColumn id="8" name="Clip" dataDxfId="67" dataCellStyle="Excel Built-in Normal"/>
    <tableColumn id="9" name="Rld" dataDxfId="66" dataCellStyle="Excel Built-in Normal"/>
    <tableColumn id="10" name="Special" dataDxfId="65" dataCellStyle="Excel Built-in Normal"/>
    <tableColumn id="11" name="Wt" dataDxfId="64" dataCellStyle="Excel Built-in Normal"/>
    <tableColumn id="12" name="Availability" dataDxfId="63" dataCellStyle="Excel Built-in Normal"/>
    <tableColumn id="13" name="Src" dataDxfId="62" dataCellStyle="Excel Built-in Normal"/>
    <tableColumn id="14" name="Pg." dataDxfId="61" dataCellStyle="Excel Built-in Normal"/>
    <tableColumn id="15" name="Notes" dataDxfId="60" dataCellStyle="Excel Built-in Normal"/>
  </tableColumns>
  <tableStyleInfo name="TableStyleMedium5" showFirstColumn="0" showLastColumn="0" showRowStripes="1" showColumnStripes="0"/>
</table>
</file>

<file path=xl/tables/table8.xml><?xml version="1.0" encoding="utf-8"?>
<table xmlns="http://schemas.openxmlformats.org/spreadsheetml/2006/main" id="5" name="Table5" displayName="Table5" ref="B5:M38" totalsRowShown="0" headerRowDxfId="59" dataDxfId="58" headerRowCellStyle="Excel Built-in Normal">
  <autoFilter ref="B5:M38"/>
  <tableColumns count="12">
    <tableColumn id="1" name="Type" dataDxfId="57"/>
    <tableColumn id="2" name="Name" dataDxfId="56" dataCellStyle="Excel Built-in Normal"/>
    <tableColumn id="3" name="Class" dataDxfId="55" dataCellStyle="Excel Built-in Normal"/>
    <tableColumn id="4" name="Range" dataDxfId="54" dataCellStyle="Excel Built-in Normal"/>
    <tableColumn id="5" name="Dam" dataDxfId="53" dataCellStyle="Excel Built-in Normal"/>
    <tableColumn id="6" name="Pen" dataDxfId="52" dataCellStyle="Excel Built-in Normal"/>
    <tableColumn id="7" name="Special" dataDxfId="51" dataCellStyle="Excel Built-in Normal"/>
    <tableColumn id="8" name="Wt" dataDxfId="50" dataCellStyle="Excel Built-in Normal"/>
    <tableColumn id="10" name="Availability" dataDxfId="49" dataCellStyle="Excel Built-in Normal"/>
    <tableColumn id="11" name="Src" dataDxfId="48" dataCellStyle="Excel Built-in Normal"/>
    <tableColumn id="12" name="Pg." dataDxfId="47" dataCellStyle="Excel Built-in Normal"/>
    <tableColumn id="13" name="Notes" dataDxfId="46" dataCellStyle="Excel Built-in Normal"/>
  </tableColumns>
  <tableStyleInfo name="TableStyleMedium5" showFirstColumn="0" showLastColumn="0" showRowStripes="1" showColumnStripes="0"/>
</table>
</file>

<file path=xl/tables/table9.xml><?xml version="1.0" encoding="utf-8"?>
<table xmlns="http://schemas.openxmlformats.org/spreadsheetml/2006/main" id="6" name="Table6" displayName="Table6" ref="B5:H34" totalsRowShown="0" headerRowDxfId="45" dataDxfId="44">
  <autoFilter ref="B5:H34"/>
  <tableColumns count="7">
    <tableColumn id="1" name="Name" dataDxfId="43" dataCellStyle="Excel Built-in Normal"/>
    <tableColumn id="2" name="Description" dataDxfId="42" dataCellStyle="Excel Built-in Normal 2"/>
    <tableColumn id="3" name="Wt" dataDxfId="41" dataCellStyle="Excel Built-in Normal"/>
    <tableColumn id="5" name="Availability" dataDxfId="40" dataCellStyle="Excel Built-in Normal"/>
    <tableColumn id="6" name="Src" dataDxfId="39" dataCellStyle="Excel Built-in Normal"/>
    <tableColumn id="7" name="Pg." dataDxfId="38" dataCellStyle="Excel Built-in Normal"/>
    <tableColumn id="8" name="Used For" dataDxfId="37" dataCellStyle="Excel Built-in Normal"/>
  </tableColumns>
  <tableStyleInfo name="TableStyleMedium5" showFirstColumn="0" showLastColumn="0" showRowStripes="1" showColumnStripes="0"/>
</table>
</file>

<file path=xl/tables/table10.xml><?xml version="1.0" encoding="utf-8"?>
<table xmlns="http://schemas.openxmlformats.org/spreadsheetml/2006/main" id="7" name="Table7" displayName="Table7" ref="B37:H58" totalsRowShown="0" headerRowDxfId="36" dataDxfId="35">
  <autoFilter ref="B37:H58"/>
  <tableColumns count="7">
    <tableColumn id="1" name="Name" dataDxfId="34" dataCellStyle="Excel Built-in Normal"/>
    <tableColumn id="2" name="Description" dataDxfId="33" dataCellStyle="Excel Built-in Normal 2"/>
    <tableColumn id="3" name="Wt" dataDxfId="32" dataCellStyle="Excel Built-in Normal"/>
    <tableColumn id="5" name="Availability" dataDxfId="31" dataCellStyle="Excel Built-in Normal"/>
    <tableColumn id="6" name="Src" dataDxfId="30" dataCellStyle="Excel Built-in Normal"/>
    <tableColumn id="7" name="Pg." dataDxfId="29" dataCellStyle="Excel Built-in Normal"/>
    <tableColumn id="8" name="Used For" dataDxfId="28" dataCellStyle="Excel Built-in Normal 2"/>
  </tableColumns>
  <tableStyleInfo name="TableStyleMedium5" showFirstColumn="0" showLastColumn="0" showRowStripes="1" showColumnStripes="0"/>
</table>
</file>

<file path=xl/tables/table11.xml><?xml version="1.0" encoding="utf-8"?>
<table xmlns="http://schemas.openxmlformats.org/spreadsheetml/2006/main" id="8" name="Table8" displayName="Table8" ref="B5:K43" totalsRowShown="0" headerRowDxfId="27" dataDxfId="26">
  <autoFilter ref="B5:K43"/>
  <tableColumns count="10">
    <tableColumn id="1" name="Type" dataDxfId="25"/>
    <tableColumn id="2" name="Armor Type" dataDxfId="24" dataCellStyle="Excel Built-in Normal"/>
    <tableColumn id="3" name="Location(s) Covered" dataDxfId="23" dataCellStyle="Excel Built-in Normal"/>
    <tableColumn id="4" name="AP" dataDxfId="22" dataCellStyle="Excel Built-in Normal"/>
    <tableColumn id="5" name="Agi" dataDxfId="21" dataCellStyle="Excel Built-in Normal"/>
    <tableColumn id="6" name="WT" dataDxfId="20" dataCellStyle="Excel Built-in Normal"/>
    <tableColumn id="8" name="Availability" dataDxfId="19" dataCellStyle="Excel Built-in Normal"/>
    <tableColumn id="9" name="Src" dataDxfId="18" dataCellStyle="Excel Built-in Normal"/>
    <tableColumn id="10" name="Pg." dataDxfId="17" dataCellStyle="Excel Built-in Normal"/>
    <tableColumn id="11" name="Notes" dataDxfId="16" dataCellStyle="Excel Built-in Normal"/>
  </tableColumns>
  <tableStyleInfo name="TableStyleMedium5" showFirstColumn="0" showLastColumn="0" showRowStripes="1" showColumnStripes="0"/>
</table>
</file>

<file path=xl/tables/table12.xml><?xml version="1.0" encoding="utf-8"?>
<table xmlns="http://schemas.openxmlformats.org/spreadsheetml/2006/main" id="9" name="Table9" displayName="Table9" ref="B5:H72" totalsRowShown="0" headerRowDxfId="15" dataDxfId="14">
  <autoFilter ref="B5:H72"/>
  <tableColumns count="7">
    <tableColumn id="1" name="Type" dataDxfId="13"/>
    <tableColumn id="2" name="Name" dataDxfId="12" dataCellStyle="Excel Built-in Normal"/>
    <tableColumn id="3" name="Wt" dataDxfId="11" dataCellStyle="Excel Built-in Normal"/>
    <tableColumn id="5" name="Availability" dataDxfId="10" dataCellStyle="Excel Built-in Normal"/>
    <tableColumn id="6" name="Src" dataDxfId="9" dataCellStyle="Excel Built-in Normal"/>
    <tableColumn id="7" name="Pg." dataDxfId="8" dataCellStyle="Excel Built-in Normal"/>
    <tableColumn id="8" name="Notes" dataDxfId="7" dataCellStyle="Excel Built-in Normal 2"/>
  </tableColumns>
  <tableStyleInfo name="TableStyleMedium5" showFirstColumn="0" showLastColumn="0" showRowStripes="1" showColumnStripes="0"/>
</table>
</file>

<file path=xl/tables/table13.xml><?xml version="1.0" encoding="utf-8"?>
<table xmlns="http://schemas.openxmlformats.org/spreadsheetml/2006/main" id="10" name="Table10" displayName="Table10" ref="B5:F36" totalsRowShown="0" headerRowDxfId="6" dataDxfId="5" headerRowCellStyle="Excel Built-in Normal">
  <autoFilter ref="B5:F36"/>
  <tableColumns count="5">
    <tableColumn id="1" name="Name" dataDxfId="4" dataCellStyle="Excel Built-in Normal"/>
    <tableColumn id="3" name="Availability" dataDxfId="3" dataCellStyle="Excel Built-in Normal"/>
    <tableColumn id="4" name="Src" dataDxfId="2" dataCellStyle="Excel Built-in Normal"/>
    <tableColumn id="5" name="Pg." dataDxfId="1" dataCellStyle="Excel Built-in Normal"/>
    <tableColumn id="6" name="Notes" dataDxfId="0" dataCellStyle="Excel Built-in Normal"/>
  </tableColumns>
  <tableStyleInfo name="TableStyleMedium5"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trlProp" Target="../ctrlProps/ctrlProp3.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drawing" Target="../drawings/drawing10.xml"/><Relationship Id="rId4" Type="http://schemas.openxmlformats.org/officeDocument/2006/relationships/table" Target="../tables/table6.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7.xml"/></Relationships>
</file>

<file path=xl/worksheets/_rels/sheet12.xml.rels><?xml version="1.0" encoding="UTF-8" standalone="yes"?>
<Relationships xmlns="http://schemas.openxmlformats.org/package/2006/relationships"><Relationship Id="rId1" Type="http://schemas.openxmlformats.org/officeDocument/2006/relationships/table" Target="../tables/table8.xml"/></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table" Target="../tables/table9.xml"/></Relationships>
</file>

<file path=xl/worksheets/_rels/sheet14.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5.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16.xml.rels><?xml version="1.0" encoding="UTF-8" standalone="yes"?>
<Relationships xmlns="http://schemas.openxmlformats.org/package/2006/relationships"><Relationship Id="rId1" Type="http://schemas.openxmlformats.org/officeDocument/2006/relationships/table" Target="../tables/table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theme="5" tint="-0.499984740745262"/>
  </sheetPr>
  <dimension ref="B1:N22"/>
  <sheetViews>
    <sheetView showGridLines="0" tabSelected="1" zoomScaleNormal="100" workbookViewId="0">
      <selection activeCell="F2" sqref="F2"/>
    </sheetView>
  </sheetViews>
  <sheetFormatPr defaultRowHeight="15" x14ac:dyDescent="0.25"/>
  <cols>
    <col min="1" max="1" width="1.42578125" customWidth="1"/>
    <col min="2" max="2" width="25.140625" customWidth="1"/>
    <col min="3" max="3" width="40.42578125" customWidth="1"/>
    <col min="4" max="4" width="18.140625" customWidth="1"/>
    <col min="5" max="5" width="55" customWidth="1"/>
    <col min="6" max="6" width="17.85546875" customWidth="1"/>
    <col min="7" max="7" width="11.7109375" customWidth="1"/>
    <col min="15" max="15" width="9.140625" customWidth="1"/>
  </cols>
  <sheetData>
    <row r="1" spans="2:14" ht="15.75" thickBot="1" x14ac:dyDescent="0.3">
      <c r="B1" s="29" t="s">
        <v>327</v>
      </c>
    </row>
    <row r="2" spans="2:14" ht="21.75" thickBot="1" x14ac:dyDescent="0.4">
      <c r="B2" s="1" t="s">
        <v>78</v>
      </c>
      <c r="F2" s="48" t="s">
        <v>14</v>
      </c>
    </row>
    <row r="5" spans="2:14" ht="21" x14ac:dyDescent="0.35">
      <c r="B5" s="2" t="s">
        <v>0</v>
      </c>
      <c r="C5" s="3" t="s">
        <v>15</v>
      </c>
      <c r="D5" s="3" t="s">
        <v>17</v>
      </c>
      <c r="E5" s="3" t="s">
        <v>20</v>
      </c>
      <c r="F5" s="3" t="s">
        <v>21</v>
      </c>
      <c r="G5" s="3" t="s">
        <v>22</v>
      </c>
      <c r="H5" s="17"/>
      <c r="I5" s="17"/>
      <c r="J5" s="17"/>
      <c r="K5" s="17"/>
      <c r="L5" s="17"/>
      <c r="M5" s="17"/>
      <c r="N5" s="17"/>
    </row>
    <row r="6" spans="2:14" ht="9" customHeight="1" x14ac:dyDescent="0.25">
      <c r="B6" s="4"/>
      <c r="C6" s="4"/>
      <c r="D6" s="4"/>
      <c r="E6" s="4"/>
      <c r="F6" s="4"/>
      <c r="G6" s="4"/>
      <c r="H6" s="17"/>
      <c r="I6" s="17"/>
      <c r="J6" s="17"/>
      <c r="K6" s="17"/>
      <c r="L6" s="17"/>
      <c r="M6" s="17"/>
      <c r="N6" s="17"/>
    </row>
    <row r="7" spans="2:14" ht="84.95" customHeight="1" x14ac:dyDescent="0.25">
      <c r="B7" s="52" t="s">
        <v>5</v>
      </c>
      <c r="C7" s="53" t="s">
        <v>28</v>
      </c>
      <c r="D7" s="54" t="s">
        <v>19</v>
      </c>
      <c r="E7" s="55" t="s">
        <v>27</v>
      </c>
      <c r="F7" s="26" t="s">
        <v>23</v>
      </c>
      <c r="G7" s="56" t="s">
        <v>26</v>
      </c>
      <c r="H7" s="17"/>
      <c r="I7" s="17"/>
      <c r="J7" s="17"/>
      <c r="K7" s="17"/>
      <c r="L7" s="17"/>
      <c r="M7" s="17"/>
      <c r="N7" s="17"/>
    </row>
    <row r="8" spans="2:14" ht="84.95" customHeight="1" x14ac:dyDescent="0.25">
      <c r="B8" s="52" t="s">
        <v>6</v>
      </c>
      <c r="C8" s="53" t="s">
        <v>29</v>
      </c>
      <c r="D8" s="54" t="s">
        <v>44</v>
      </c>
      <c r="E8" s="55" t="s">
        <v>34</v>
      </c>
      <c r="F8" s="26" t="s">
        <v>36</v>
      </c>
      <c r="G8" s="56" t="s">
        <v>41</v>
      </c>
      <c r="H8" s="17"/>
      <c r="I8" s="17"/>
      <c r="J8" s="17"/>
      <c r="K8" s="17"/>
      <c r="L8" s="17"/>
      <c r="M8" s="17"/>
      <c r="N8" s="17"/>
    </row>
    <row r="9" spans="2:14" ht="84.95" customHeight="1" x14ac:dyDescent="0.25">
      <c r="B9" s="52" t="s">
        <v>1</v>
      </c>
      <c r="C9" s="53" t="s">
        <v>30</v>
      </c>
      <c r="D9" s="54" t="s">
        <v>45</v>
      </c>
      <c r="E9" s="55" t="s">
        <v>42</v>
      </c>
      <c r="F9" s="26" t="s">
        <v>43</v>
      </c>
      <c r="G9" s="56" t="s">
        <v>26</v>
      </c>
      <c r="H9" s="17"/>
      <c r="I9" s="17"/>
      <c r="J9" s="17"/>
      <c r="K9" s="17"/>
      <c r="L9" s="17"/>
      <c r="M9" s="17"/>
      <c r="N9" s="17"/>
    </row>
    <row r="10" spans="2:14" ht="84.95" customHeight="1" x14ac:dyDescent="0.25">
      <c r="B10" s="52" t="s">
        <v>7</v>
      </c>
      <c r="C10" s="53" t="s">
        <v>31</v>
      </c>
      <c r="D10" s="54" t="s">
        <v>46</v>
      </c>
      <c r="E10" s="55" t="s">
        <v>40</v>
      </c>
      <c r="F10" s="26" t="s">
        <v>24</v>
      </c>
      <c r="G10" s="56" t="s">
        <v>41</v>
      </c>
      <c r="H10" s="17"/>
      <c r="I10" s="17"/>
      <c r="J10" s="17"/>
      <c r="K10" s="17"/>
      <c r="L10" s="17"/>
      <c r="M10" s="17"/>
      <c r="N10" s="17"/>
    </row>
    <row r="11" spans="2:14" ht="84.95" customHeight="1" x14ac:dyDescent="0.25">
      <c r="B11" s="52" t="s">
        <v>8</v>
      </c>
      <c r="C11" s="53" t="s">
        <v>32</v>
      </c>
      <c r="D11" s="54" t="s">
        <v>39</v>
      </c>
      <c r="E11" s="55" t="s">
        <v>38</v>
      </c>
      <c r="F11" s="26" t="s">
        <v>25</v>
      </c>
      <c r="G11" s="56" t="s">
        <v>37</v>
      </c>
      <c r="H11" s="17"/>
      <c r="I11" s="17"/>
      <c r="J11" s="17"/>
      <c r="K11" s="17"/>
      <c r="L11" s="17"/>
      <c r="M11" s="17"/>
      <c r="N11" s="17"/>
    </row>
    <row r="12" spans="2:14" ht="84.95" customHeight="1" x14ac:dyDescent="0.25">
      <c r="B12" s="52" t="s">
        <v>2</v>
      </c>
      <c r="C12" s="53" t="s">
        <v>33</v>
      </c>
      <c r="D12" s="54" t="s">
        <v>18</v>
      </c>
      <c r="E12" s="55" t="s">
        <v>35</v>
      </c>
      <c r="F12" s="26" t="s">
        <v>36</v>
      </c>
      <c r="G12" s="56" t="s">
        <v>37</v>
      </c>
      <c r="H12" s="17"/>
      <c r="I12" s="17"/>
      <c r="J12" s="17"/>
      <c r="K12" s="17"/>
      <c r="L12" s="17"/>
      <c r="M12" s="17"/>
      <c r="N12" s="17"/>
    </row>
    <row r="13" spans="2:14" ht="84.95" customHeight="1" x14ac:dyDescent="0.25">
      <c r="B13" s="52" t="s">
        <v>3</v>
      </c>
      <c r="C13" s="53" t="s">
        <v>58</v>
      </c>
      <c r="D13" s="54" t="s">
        <v>59</v>
      </c>
      <c r="E13" s="55" t="s">
        <v>60</v>
      </c>
      <c r="F13" s="26" t="s">
        <v>16</v>
      </c>
      <c r="G13" s="56" t="s">
        <v>41</v>
      </c>
      <c r="H13" s="17"/>
      <c r="I13" s="17"/>
      <c r="J13" s="17"/>
      <c r="K13" s="17"/>
      <c r="L13" s="17"/>
      <c r="M13" s="17"/>
      <c r="N13" s="17"/>
    </row>
    <row r="14" spans="2:14" ht="84.95" customHeight="1" x14ac:dyDescent="0.25">
      <c r="B14" s="52" t="s">
        <v>9</v>
      </c>
      <c r="C14" s="53" t="s">
        <v>61</v>
      </c>
      <c r="D14" s="54" t="s">
        <v>39</v>
      </c>
      <c r="E14" s="55" t="s">
        <v>63</v>
      </c>
      <c r="F14" s="26" t="s">
        <v>62</v>
      </c>
      <c r="G14" s="56" t="s">
        <v>26</v>
      </c>
      <c r="H14" s="17"/>
      <c r="I14" s="17"/>
      <c r="J14" s="17"/>
      <c r="K14" s="17"/>
      <c r="L14" s="17"/>
      <c r="M14" s="17"/>
      <c r="N14" s="17"/>
    </row>
    <row r="15" spans="2:14" ht="84.95" customHeight="1" x14ac:dyDescent="0.25">
      <c r="B15" s="52" t="s">
        <v>10</v>
      </c>
      <c r="C15" s="53" t="s">
        <v>64</v>
      </c>
      <c r="D15" s="54" t="s">
        <v>67</v>
      </c>
      <c r="E15" s="55" t="s">
        <v>65</v>
      </c>
      <c r="F15" s="26" t="s">
        <v>66</v>
      </c>
      <c r="G15" s="56" t="s">
        <v>37</v>
      </c>
      <c r="H15" s="17"/>
      <c r="I15" s="17"/>
      <c r="J15" s="17"/>
      <c r="K15" s="17"/>
      <c r="L15" s="17"/>
      <c r="M15" s="17"/>
      <c r="N15" s="17"/>
    </row>
    <row r="16" spans="2:14" ht="84.95" customHeight="1" x14ac:dyDescent="0.25">
      <c r="B16" s="52" t="s">
        <v>11</v>
      </c>
      <c r="C16" s="53" t="s">
        <v>53</v>
      </c>
      <c r="D16" s="54" t="s">
        <v>54</v>
      </c>
      <c r="E16" s="55" t="s">
        <v>47</v>
      </c>
      <c r="F16" s="26" t="s">
        <v>48</v>
      </c>
      <c r="G16" s="56" t="s">
        <v>26</v>
      </c>
      <c r="H16" s="17"/>
      <c r="I16" s="17"/>
      <c r="J16" s="17"/>
      <c r="K16" s="17"/>
      <c r="L16" s="17"/>
      <c r="M16" s="17"/>
      <c r="N16" s="17"/>
    </row>
    <row r="17" spans="2:7" ht="84.95" customHeight="1" x14ac:dyDescent="0.25">
      <c r="B17" s="52" t="s">
        <v>12</v>
      </c>
      <c r="C17" s="53" t="s">
        <v>52</v>
      </c>
      <c r="D17" s="54" t="s">
        <v>49</v>
      </c>
      <c r="E17" s="55" t="s">
        <v>51</v>
      </c>
      <c r="F17" s="26" t="s">
        <v>50</v>
      </c>
      <c r="G17" s="56" t="s">
        <v>37</v>
      </c>
    </row>
    <row r="18" spans="2:7" ht="84.95" customHeight="1" x14ac:dyDescent="0.25">
      <c r="B18" s="52" t="s">
        <v>13</v>
      </c>
      <c r="C18" s="53" t="s">
        <v>57</v>
      </c>
      <c r="D18" s="54" t="s">
        <v>44</v>
      </c>
      <c r="E18" s="55" t="s">
        <v>55</v>
      </c>
      <c r="F18" s="26" t="s">
        <v>56</v>
      </c>
      <c r="G18" s="56" t="s">
        <v>41</v>
      </c>
    </row>
    <row r="19" spans="2:7" ht="84.95" customHeight="1" x14ac:dyDescent="0.25">
      <c r="B19" s="52" t="s">
        <v>14</v>
      </c>
      <c r="C19" s="53" t="s">
        <v>68</v>
      </c>
      <c r="D19" s="54" t="s">
        <v>69</v>
      </c>
      <c r="E19" s="55" t="s">
        <v>70</v>
      </c>
      <c r="F19" s="26" t="s">
        <v>25</v>
      </c>
      <c r="G19" s="56" t="s">
        <v>37</v>
      </c>
    </row>
    <row r="20" spans="2:7" ht="81" customHeight="1" x14ac:dyDescent="0.25">
      <c r="B20" s="52" t="s">
        <v>4</v>
      </c>
      <c r="C20" s="53" t="s">
        <v>72</v>
      </c>
      <c r="D20" s="54" t="s">
        <v>44</v>
      </c>
      <c r="E20" s="55" t="s">
        <v>73</v>
      </c>
      <c r="F20" s="26" t="s">
        <v>23</v>
      </c>
      <c r="G20" s="56" t="s">
        <v>74</v>
      </c>
    </row>
    <row r="21" spans="2:7" ht="81" customHeight="1" x14ac:dyDescent="0.25">
      <c r="B21" s="52" t="s">
        <v>71</v>
      </c>
      <c r="C21" s="53" t="s">
        <v>77</v>
      </c>
      <c r="D21" s="54" t="s">
        <v>76</v>
      </c>
      <c r="E21" s="55" t="s">
        <v>75</v>
      </c>
      <c r="F21" s="26" t="s">
        <v>48</v>
      </c>
      <c r="G21" s="56" t="s">
        <v>41</v>
      </c>
    </row>
    <row r="22" spans="2:7" x14ac:dyDescent="0.25">
      <c r="B22" s="4"/>
      <c r="C22" s="4"/>
      <c r="D22" s="4"/>
      <c r="E22" s="4"/>
      <c r="F22" s="4"/>
      <c r="G22" s="4"/>
    </row>
  </sheetData>
  <sheetProtection algorithmName="SHA-512" hashValue="4Yst+dBB+9d3QD78Td/XUHD6AZpVNd4bvFV5i+lDYrl8ke3hODDKJ9y//jxNIk6VbBMKo/RVghtTkgBBJPr9gQ==" saltValue="uNVcFJKJZFv0HXW08oHUJA==" spinCount="100000" sheet="1" objects="1" scenarios="1" selectLockedCells="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homworld">
                <anchor moveWithCells="1" sizeWithCells="1">
                  <from>
                    <xdr:col>4</xdr:col>
                    <xdr:colOff>19050</xdr:colOff>
                    <xdr:row>1</xdr:row>
                    <xdr:rowOff>9525</xdr:rowOff>
                  </from>
                  <to>
                    <xdr:col>4</xdr:col>
                    <xdr:colOff>3629025</xdr:colOff>
                    <xdr:row>1</xdr:row>
                    <xdr:rowOff>257175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tint="-0.249977111117893"/>
  </sheetPr>
  <dimension ref="B1:R20"/>
  <sheetViews>
    <sheetView showGridLines="0" workbookViewId="0">
      <selection activeCell="D5" sqref="D5"/>
    </sheetView>
  </sheetViews>
  <sheetFormatPr defaultRowHeight="15" x14ac:dyDescent="0.25"/>
  <cols>
    <col min="1" max="1" width="1.42578125" customWidth="1"/>
    <col min="2" max="2" width="42.140625" customWidth="1"/>
    <col min="3" max="3" width="3" customWidth="1"/>
    <col min="4" max="4" width="18.5703125" customWidth="1"/>
    <col min="5" max="5" width="3.7109375" customWidth="1"/>
    <col min="6" max="6" width="26" customWidth="1"/>
    <col min="7" max="7" width="20.42578125" customWidth="1"/>
    <col min="8" max="8" width="2.28515625" customWidth="1"/>
    <col min="16" max="16" width="2.42578125" customWidth="1"/>
    <col min="17" max="17" width="20.140625" customWidth="1"/>
    <col min="18" max="18" width="40.5703125" customWidth="1"/>
  </cols>
  <sheetData>
    <row r="1" spans="2:18" x14ac:dyDescent="0.25">
      <c r="B1" s="29" t="s">
        <v>327</v>
      </c>
    </row>
    <row r="2" spans="2:18" ht="21" x14ac:dyDescent="0.35">
      <c r="B2" s="1" t="s">
        <v>239</v>
      </c>
      <c r="G2" s="17"/>
    </row>
    <row r="4" spans="2:18" ht="15.75" customHeight="1" x14ac:dyDescent="0.25"/>
    <row r="5" spans="2:18" ht="33.75" customHeight="1" x14ac:dyDescent="0.25">
      <c r="B5" s="14" t="s">
        <v>211</v>
      </c>
      <c r="D5" s="49" t="s">
        <v>244</v>
      </c>
      <c r="F5" s="14" t="s">
        <v>224</v>
      </c>
      <c r="Q5" s="37" t="s">
        <v>5</v>
      </c>
      <c r="R5" s="36" t="s">
        <v>28</v>
      </c>
    </row>
    <row r="6" spans="2:18" ht="33.75" customHeight="1" x14ac:dyDescent="0.25">
      <c r="B6" s="14" t="s">
        <v>212</v>
      </c>
      <c r="D6" s="49" t="s">
        <v>244</v>
      </c>
      <c r="F6" s="15" t="s">
        <v>225</v>
      </c>
      <c r="G6" s="50" t="s">
        <v>229</v>
      </c>
      <c r="Q6" s="37" t="s">
        <v>6</v>
      </c>
      <c r="R6" s="36" t="s">
        <v>29</v>
      </c>
    </row>
    <row r="7" spans="2:18" ht="33.75" customHeight="1" x14ac:dyDescent="0.25">
      <c r="B7" s="14" t="s">
        <v>213</v>
      </c>
      <c r="D7" s="49" t="s">
        <v>244</v>
      </c>
      <c r="F7" s="15" t="s">
        <v>226</v>
      </c>
      <c r="G7" s="50" t="s">
        <v>230</v>
      </c>
      <c r="Q7" s="37" t="s">
        <v>1</v>
      </c>
      <c r="R7" s="36" t="s">
        <v>30</v>
      </c>
    </row>
    <row r="8" spans="2:18" ht="33.75" customHeight="1" x14ac:dyDescent="0.25">
      <c r="B8" s="14" t="s">
        <v>214</v>
      </c>
      <c r="D8" s="49" t="s">
        <v>244</v>
      </c>
      <c r="F8" s="15" t="s">
        <v>227</v>
      </c>
      <c r="G8" s="50" t="s">
        <v>231</v>
      </c>
      <c r="Q8" s="37" t="s">
        <v>7</v>
      </c>
      <c r="R8" s="36" t="s">
        <v>31</v>
      </c>
    </row>
    <row r="9" spans="2:18" ht="33.75" customHeight="1" x14ac:dyDescent="0.25">
      <c r="B9" s="14" t="s">
        <v>215</v>
      </c>
      <c r="D9" s="49" t="s">
        <v>244</v>
      </c>
      <c r="F9" s="15" t="s">
        <v>228</v>
      </c>
      <c r="G9" s="50" t="s">
        <v>232</v>
      </c>
      <c r="Q9" s="37" t="s">
        <v>8</v>
      </c>
      <c r="R9" s="36" t="s">
        <v>32</v>
      </c>
    </row>
    <row r="10" spans="2:18" ht="33.75" customHeight="1" x14ac:dyDescent="0.25">
      <c r="B10" s="14" t="s">
        <v>216</v>
      </c>
      <c r="D10" s="49" t="s">
        <v>244</v>
      </c>
      <c r="Q10" s="37" t="s">
        <v>2</v>
      </c>
      <c r="R10" s="36" t="s">
        <v>33</v>
      </c>
    </row>
    <row r="11" spans="2:18" ht="33.75" customHeight="1" x14ac:dyDescent="0.25">
      <c r="B11" s="14" t="s">
        <v>217</v>
      </c>
      <c r="D11" s="49" t="s">
        <v>244</v>
      </c>
      <c r="F11" s="14" t="s">
        <v>233</v>
      </c>
      <c r="Q11" s="37" t="s">
        <v>3</v>
      </c>
      <c r="R11" s="36" t="s">
        <v>58</v>
      </c>
    </row>
    <row r="12" spans="2:18" ht="33.75" customHeight="1" x14ac:dyDescent="0.25">
      <c r="B12" s="14" t="s">
        <v>218</v>
      </c>
      <c r="D12" s="49" t="s">
        <v>244</v>
      </c>
      <c r="F12" s="15" t="s">
        <v>234</v>
      </c>
      <c r="G12" s="50" t="s">
        <v>235</v>
      </c>
      <c r="Q12" s="37" t="s">
        <v>9</v>
      </c>
      <c r="R12" s="36" t="s">
        <v>61</v>
      </c>
    </row>
    <row r="13" spans="2:18" ht="33.75" customHeight="1" x14ac:dyDescent="0.25">
      <c r="B13" s="14" t="s">
        <v>219</v>
      </c>
      <c r="D13" s="49" t="s">
        <v>244</v>
      </c>
      <c r="Q13" s="37" t="s">
        <v>10</v>
      </c>
      <c r="R13" s="36" t="s">
        <v>64</v>
      </c>
    </row>
    <row r="14" spans="2:18" ht="33.75" customHeight="1" x14ac:dyDescent="0.25">
      <c r="B14" s="14" t="s">
        <v>220</v>
      </c>
      <c r="D14" s="49" t="s">
        <v>244</v>
      </c>
      <c r="F14" s="14" t="s">
        <v>236</v>
      </c>
      <c r="G14" s="46"/>
      <c r="Q14" s="37" t="s">
        <v>11</v>
      </c>
      <c r="R14" s="36" t="s">
        <v>53</v>
      </c>
    </row>
    <row r="15" spans="2:18" ht="33.75" customHeight="1" x14ac:dyDescent="0.25">
      <c r="Q15" s="37" t="s">
        <v>12</v>
      </c>
      <c r="R15" s="36" t="s">
        <v>52</v>
      </c>
    </row>
    <row r="16" spans="2:18" ht="33.75" customHeight="1" x14ac:dyDescent="0.25">
      <c r="B16" s="14" t="s">
        <v>223</v>
      </c>
      <c r="D16" s="49">
        <v>0</v>
      </c>
      <c r="F16" s="14" t="s">
        <v>237</v>
      </c>
      <c r="G16" s="50" t="s">
        <v>238</v>
      </c>
      <c r="Q16" s="37" t="s">
        <v>13</v>
      </c>
      <c r="R16" s="36" t="s">
        <v>57</v>
      </c>
    </row>
    <row r="17" spans="2:18" ht="33.75" customHeight="1" x14ac:dyDescent="0.25">
      <c r="Q17" s="37" t="s">
        <v>14</v>
      </c>
      <c r="R17" s="36" t="s">
        <v>68</v>
      </c>
    </row>
    <row r="18" spans="2:18" ht="33.75" customHeight="1" x14ac:dyDescent="0.25">
      <c r="B18" s="14" t="s">
        <v>331</v>
      </c>
      <c r="D18" s="49">
        <v>0</v>
      </c>
      <c r="Q18" s="37" t="s">
        <v>4</v>
      </c>
      <c r="R18" s="36" t="s">
        <v>72</v>
      </c>
    </row>
    <row r="19" spans="2:18" ht="33.75" customHeight="1" x14ac:dyDescent="0.25">
      <c r="B19" s="14" t="s">
        <v>221</v>
      </c>
      <c r="D19" s="49">
        <v>0</v>
      </c>
      <c r="Q19" s="37" t="s">
        <v>71</v>
      </c>
      <c r="R19" s="36" t="s">
        <v>77</v>
      </c>
    </row>
    <row r="20" spans="2:18" ht="32.25" x14ac:dyDescent="0.25">
      <c r="B20" s="14" t="s">
        <v>222</v>
      </c>
      <c r="D20" s="49">
        <v>0</v>
      </c>
    </row>
  </sheetData>
  <sheetProtection algorithmName="SHA-512" hashValue="jjzJqT3zuUy4qJtJuijYFl6hyV0CX58EsevM9WYWjY225o6mwG01Q5xvrpEedkgb6PvAOsl36t7bhOWJwXcImQ==" saltValue="/ryQfV6DkoUOPm1k/j9//A==" spinCount="100000" sheet="1" objects="1" scenarios="1" selectLockedCells="1"/>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5" tint="0.39997558519241921"/>
  </sheetPr>
  <dimension ref="B1:G22"/>
  <sheetViews>
    <sheetView showGridLines="0" zoomScaleNormal="100" workbookViewId="0">
      <selection activeCell="F2" sqref="F2"/>
    </sheetView>
  </sheetViews>
  <sheetFormatPr defaultRowHeight="15" x14ac:dyDescent="0.25"/>
  <cols>
    <col min="1" max="1" width="1.42578125" customWidth="1"/>
    <col min="2" max="2" width="33.140625" customWidth="1"/>
    <col min="3" max="3" width="40.42578125" customWidth="1"/>
    <col min="4" max="4" width="20.5703125" customWidth="1"/>
    <col min="5" max="5" width="35" customWidth="1"/>
    <col min="6" max="6" width="59.7109375" customWidth="1"/>
    <col min="7" max="7" width="29.7109375" customWidth="1"/>
  </cols>
  <sheetData>
    <row r="1" spans="2:7" ht="15.75" thickBot="1" x14ac:dyDescent="0.3">
      <c r="B1" s="29" t="s">
        <v>327</v>
      </c>
    </row>
    <row r="2" spans="2:7" ht="21.75" thickBot="1" x14ac:dyDescent="0.4">
      <c r="B2" s="1" t="s">
        <v>240</v>
      </c>
      <c r="F2" s="48" t="s">
        <v>87</v>
      </c>
    </row>
    <row r="3" spans="2:7" x14ac:dyDescent="0.25">
      <c r="C3" s="121" t="e">
        <f ca="1">INDEX(XFC8:XFC20,RANDBETWEEN(1,COUNTA(XFC8:XFC20)),1)</f>
        <v>#NUM!</v>
      </c>
    </row>
    <row r="4" spans="2:7" x14ac:dyDescent="0.25">
      <c r="F4" s="121" t="str">
        <f ca="1">INDEX(B9:B21,RANDBETWEEN(1,COUNTA(B9:B21)),1)</f>
        <v>Heretek</v>
      </c>
    </row>
    <row r="5" spans="2:7" ht="21" x14ac:dyDescent="0.35">
      <c r="B5" s="2" t="s">
        <v>241</v>
      </c>
      <c r="C5" s="3" t="s">
        <v>79</v>
      </c>
      <c r="D5" s="3" t="s">
        <v>80</v>
      </c>
      <c r="E5" s="3" t="s">
        <v>81</v>
      </c>
      <c r="F5" s="3" t="s">
        <v>82</v>
      </c>
      <c r="G5" s="3" t="s">
        <v>83</v>
      </c>
    </row>
    <row r="6" spans="2:7" ht="9" customHeight="1" x14ac:dyDescent="0.25">
      <c r="B6" s="4"/>
      <c r="C6" s="4"/>
      <c r="D6" s="4"/>
      <c r="E6" s="4"/>
      <c r="F6" s="4"/>
      <c r="G6" s="4"/>
    </row>
    <row r="7" spans="2:7" ht="84.95" customHeight="1" x14ac:dyDescent="0.25">
      <c r="B7" s="52" t="s">
        <v>84</v>
      </c>
      <c r="C7" s="57" t="s">
        <v>97</v>
      </c>
      <c r="D7" s="54" t="s">
        <v>98</v>
      </c>
      <c r="E7" s="55" t="s">
        <v>99</v>
      </c>
      <c r="F7" s="58" t="s">
        <v>100</v>
      </c>
      <c r="G7" s="56" t="s">
        <v>106</v>
      </c>
    </row>
    <row r="8" spans="2:7" ht="84.95" customHeight="1" x14ac:dyDescent="0.25">
      <c r="B8" s="52" t="s">
        <v>85</v>
      </c>
      <c r="C8" s="57" t="s">
        <v>101</v>
      </c>
      <c r="D8" s="54" t="s">
        <v>102</v>
      </c>
      <c r="E8" s="55" t="s">
        <v>103</v>
      </c>
      <c r="F8" s="58" t="s">
        <v>104</v>
      </c>
      <c r="G8" s="26" t="s">
        <v>105</v>
      </c>
    </row>
    <row r="9" spans="2:7" ht="84.95" customHeight="1" x14ac:dyDescent="0.25">
      <c r="B9" s="52" t="s">
        <v>86</v>
      </c>
      <c r="C9" s="57" t="s">
        <v>107</v>
      </c>
      <c r="D9" s="54" t="s">
        <v>108</v>
      </c>
      <c r="E9" s="55" t="s">
        <v>109</v>
      </c>
      <c r="F9" s="58" t="s">
        <v>110</v>
      </c>
      <c r="G9" s="56" t="s">
        <v>111</v>
      </c>
    </row>
    <row r="10" spans="2:7" ht="84.95" customHeight="1" x14ac:dyDescent="0.25">
      <c r="B10" s="52" t="s">
        <v>87</v>
      </c>
      <c r="C10" s="57" t="s">
        <v>112</v>
      </c>
      <c r="D10" s="54" t="s">
        <v>114</v>
      </c>
      <c r="E10" s="55" t="s">
        <v>115</v>
      </c>
      <c r="F10" s="58" t="s">
        <v>116</v>
      </c>
      <c r="G10" s="56" t="s">
        <v>117</v>
      </c>
    </row>
    <row r="11" spans="2:7" ht="84.95" customHeight="1" x14ac:dyDescent="0.25">
      <c r="B11" s="52" t="s">
        <v>88</v>
      </c>
      <c r="C11" s="57" t="s">
        <v>118</v>
      </c>
      <c r="D11" s="54" t="s">
        <v>119</v>
      </c>
      <c r="E11" s="55" t="s">
        <v>120</v>
      </c>
      <c r="F11" s="58" t="s">
        <v>121</v>
      </c>
      <c r="G11" s="56" t="s">
        <v>122</v>
      </c>
    </row>
    <row r="12" spans="2:7" ht="84.95" customHeight="1" x14ac:dyDescent="0.25">
      <c r="B12" s="52" t="s">
        <v>89</v>
      </c>
      <c r="C12" s="57" t="s">
        <v>123</v>
      </c>
      <c r="D12" s="54" t="s">
        <v>108</v>
      </c>
      <c r="E12" s="55" t="s">
        <v>124</v>
      </c>
      <c r="F12" s="58" t="s">
        <v>125</v>
      </c>
      <c r="G12" s="56" t="s">
        <v>126</v>
      </c>
    </row>
    <row r="13" spans="2:7" ht="84.95" customHeight="1" x14ac:dyDescent="0.25">
      <c r="B13" s="52" t="s">
        <v>90</v>
      </c>
      <c r="C13" s="57" t="s">
        <v>127</v>
      </c>
      <c r="D13" s="54" t="s">
        <v>128</v>
      </c>
      <c r="E13" s="55" t="s">
        <v>129</v>
      </c>
      <c r="F13" s="59" t="s">
        <v>130</v>
      </c>
      <c r="G13" s="56" t="s">
        <v>131</v>
      </c>
    </row>
    <row r="14" spans="2:7" ht="84.95" customHeight="1" x14ac:dyDescent="0.25">
      <c r="B14" s="52" t="s">
        <v>91</v>
      </c>
      <c r="C14" s="57" t="s">
        <v>137</v>
      </c>
      <c r="D14" s="54" t="s">
        <v>138</v>
      </c>
      <c r="E14" s="55" t="s">
        <v>143</v>
      </c>
      <c r="F14" s="58" t="s">
        <v>139</v>
      </c>
      <c r="G14" s="56" t="s">
        <v>144</v>
      </c>
    </row>
    <row r="15" spans="2:7" ht="84.95" customHeight="1" x14ac:dyDescent="0.25">
      <c r="B15" s="52" t="s">
        <v>92</v>
      </c>
      <c r="C15" s="57" t="s">
        <v>140</v>
      </c>
      <c r="D15" s="54" t="s">
        <v>141</v>
      </c>
      <c r="E15" s="55" t="s">
        <v>142</v>
      </c>
      <c r="F15" s="58" t="s">
        <v>146</v>
      </c>
      <c r="G15" s="56" t="s">
        <v>145</v>
      </c>
    </row>
    <row r="16" spans="2:7" ht="84.95" customHeight="1" x14ac:dyDescent="0.25">
      <c r="B16" s="52" t="s">
        <v>93</v>
      </c>
      <c r="C16" s="57" t="s">
        <v>157</v>
      </c>
      <c r="D16" s="54" t="s">
        <v>113</v>
      </c>
      <c r="E16" s="55" t="s">
        <v>158</v>
      </c>
      <c r="F16" s="58" t="s">
        <v>159</v>
      </c>
      <c r="G16" s="26" t="s">
        <v>160</v>
      </c>
    </row>
    <row r="17" spans="2:7" ht="84.95" customHeight="1" x14ac:dyDescent="0.25">
      <c r="B17" s="52" t="s">
        <v>94</v>
      </c>
      <c r="C17" s="57" t="s">
        <v>152</v>
      </c>
      <c r="D17" s="54" t="s">
        <v>153</v>
      </c>
      <c r="E17" s="55" t="s">
        <v>154</v>
      </c>
      <c r="F17" s="58" t="s">
        <v>155</v>
      </c>
      <c r="G17" s="56" t="s">
        <v>156</v>
      </c>
    </row>
    <row r="18" spans="2:7" ht="84.95" customHeight="1" x14ac:dyDescent="0.25">
      <c r="B18" s="52" t="s">
        <v>95</v>
      </c>
      <c r="C18" s="57" t="s">
        <v>147</v>
      </c>
      <c r="D18" s="54" t="s">
        <v>148</v>
      </c>
      <c r="E18" s="55" t="s">
        <v>149</v>
      </c>
      <c r="F18" s="58" t="s">
        <v>150</v>
      </c>
      <c r="G18" s="56" t="s">
        <v>151</v>
      </c>
    </row>
    <row r="19" spans="2:7" ht="84.95" customHeight="1" x14ac:dyDescent="0.25">
      <c r="B19" s="52" t="s">
        <v>96</v>
      </c>
      <c r="C19" s="57" t="s">
        <v>132</v>
      </c>
      <c r="D19" s="54" t="s">
        <v>133</v>
      </c>
      <c r="E19" s="55" t="s">
        <v>134</v>
      </c>
      <c r="F19" s="58" t="s">
        <v>135</v>
      </c>
      <c r="G19" s="56" t="s">
        <v>136</v>
      </c>
    </row>
    <row r="20" spans="2:7" ht="14.25" customHeight="1" x14ac:dyDescent="0.25">
      <c r="B20" s="7"/>
      <c r="C20" s="8"/>
      <c r="D20" s="10"/>
      <c r="E20" s="6"/>
      <c r="F20" s="9"/>
      <c r="G20" s="5"/>
    </row>
    <row r="21" spans="2:7" ht="11.25" customHeight="1" x14ac:dyDescent="0.25">
      <c r="B21" s="7"/>
      <c r="C21" s="8"/>
      <c r="D21" s="10"/>
      <c r="E21" s="6"/>
      <c r="F21" s="9"/>
      <c r="G21" s="5"/>
    </row>
    <row r="22" spans="2:7" x14ac:dyDescent="0.25">
      <c r="B22" s="4"/>
      <c r="C22" s="4"/>
      <c r="D22" s="4"/>
      <c r="E22" s="4"/>
      <c r="F22" s="4"/>
      <c r="G22" s="4"/>
    </row>
  </sheetData>
  <sheetProtection algorithmName="SHA-512" hashValue="Z1zyDUDajykMfwMni8e4OvIEI/EiOxkmf6y4eWHKmvTsbi0qNyHBgTptFfJsYaWg7z0EMz+Koaj2ASZHuwHI8w==" saltValue="qapx0tH1OrFgorVNdpBnyg==" spinCount="100000" sheet="1" objects="1" scenarios="1" selectLockedCells="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locked="0" defaultSize="0" print="0" autoFill="0" autoPict="0" macro="[0]!rollback">
                <anchor moveWithCells="1" sizeWithCells="1">
                  <from>
                    <xdr:col>4</xdr:col>
                    <xdr:colOff>19050</xdr:colOff>
                    <xdr:row>1</xdr:row>
                    <xdr:rowOff>9525</xdr:rowOff>
                  </from>
                  <to>
                    <xdr:col>4</xdr:col>
                    <xdr:colOff>2305050</xdr:colOff>
                    <xdr:row>1</xdr:row>
                    <xdr:rowOff>257175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5" tint="0.59999389629810485"/>
  </sheetPr>
  <dimension ref="B1:I21"/>
  <sheetViews>
    <sheetView showGridLines="0" zoomScaleNormal="100" workbookViewId="0">
      <selection activeCell="C18" sqref="C18"/>
    </sheetView>
  </sheetViews>
  <sheetFormatPr defaultRowHeight="15" x14ac:dyDescent="0.25"/>
  <cols>
    <col min="1" max="1" width="1.42578125" customWidth="1"/>
    <col min="2" max="2" width="27.42578125" customWidth="1"/>
    <col min="3" max="3" width="31.140625" customWidth="1"/>
    <col min="4" max="4" width="17.28515625" customWidth="1"/>
    <col min="5" max="5" width="48.5703125" customWidth="1"/>
    <col min="6" max="6" width="27.42578125" customWidth="1"/>
    <col min="7" max="7" width="31.140625" customWidth="1"/>
    <col min="8" max="8" width="17.28515625" customWidth="1"/>
    <col min="9" max="9" width="48.5703125" customWidth="1"/>
  </cols>
  <sheetData>
    <row r="1" spans="2:9" x14ac:dyDescent="0.25">
      <c r="B1" s="29" t="s">
        <v>327</v>
      </c>
    </row>
    <row r="2" spans="2:9" ht="21" x14ac:dyDescent="0.35">
      <c r="B2" s="1" t="s">
        <v>242</v>
      </c>
    </row>
    <row r="3" spans="2:9" ht="17.25" customHeight="1" x14ac:dyDescent="0.25"/>
    <row r="4" spans="2:9" ht="17.25" customHeight="1" x14ac:dyDescent="0.25"/>
    <row r="5" spans="2:9" ht="17.25" customHeight="1" x14ac:dyDescent="0.35">
      <c r="B5" s="2" t="s">
        <v>328</v>
      </c>
      <c r="C5" s="3" t="s">
        <v>243</v>
      </c>
      <c r="D5" s="3" t="s">
        <v>172</v>
      </c>
      <c r="E5" s="3" t="s">
        <v>173</v>
      </c>
      <c r="F5" s="2" t="s">
        <v>328</v>
      </c>
      <c r="G5" s="3" t="s">
        <v>243</v>
      </c>
      <c r="H5" s="3" t="s">
        <v>172</v>
      </c>
      <c r="I5" s="3" t="s">
        <v>173</v>
      </c>
    </row>
    <row r="6" spans="2:9" ht="168.95" customHeight="1" x14ac:dyDescent="0.25">
      <c r="B6" s="7" t="s">
        <v>162</v>
      </c>
      <c r="C6" s="117" t="s">
        <v>181</v>
      </c>
      <c r="D6" s="54" t="s">
        <v>182</v>
      </c>
      <c r="E6" s="55" t="s">
        <v>183</v>
      </c>
      <c r="F6" s="7" t="s">
        <v>167</v>
      </c>
      <c r="G6" s="59" t="s">
        <v>178</v>
      </c>
      <c r="H6" s="55" t="s">
        <v>179</v>
      </c>
      <c r="I6" s="55" t="s">
        <v>180</v>
      </c>
    </row>
    <row r="7" spans="2:9" ht="168.95" customHeight="1" x14ac:dyDescent="0.25">
      <c r="B7" s="7" t="s">
        <v>163</v>
      </c>
      <c r="C7" s="117" t="s">
        <v>184</v>
      </c>
      <c r="D7" s="59" t="s">
        <v>185</v>
      </c>
      <c r="E7" s="55" t="s">
        <v>186</v>
      </c>
      <c r="F7" s="7" t="s">
        <v>168</v>
      </c>
      <c r="G7" s="59" t="s">
        <v>175</v>
      </c>
      <c r="H7" s="55" t="s">
        <v>177</v>
      </c>
      <c r="I7" s="55" t="s">
        <v>176</v>
      </c>
    </row>
    <row r="8" spans="2:9" ht="168.95" customHeight="1" x14ac:dyDescent="0.25">
      <c r="B8" s="7" t="s">
        <v>164</v>
      </c>
      <c r="C8" s="117" t="s">
        <v>187</v>
      </c>
      <c r="D8" s="59" t="s">
        <v>188</v>
      </c>
      <c r="E8" s="55" t="s">
        <v>189</v>
      </c>
      <c r="F8" s="7" t="s">
        <v>169</v>
      </c>
      <c r="G8" s="59" t="s">
        <v>200</v>
      </c>
      <c r="H8" s="59" t="s">
        <v>201</v>
      </c>
      <c r="I8" s="55" t="s">
        <v>202</v>
      </c>
    </row>
    <row r="9" spans="2:9" ht="168.95" customHeight="1" x14ac:dyDescent="0.25">
      <c r="B9" s="7" t="s">
        <v>165</v>
      </c>
      <c r="C9" s="117" t="s">
        <v>190</v>
      </c>
      <c r="D9" s="54" t="s">
        <v>191</v>
      </c>
      <c r="E9" s="55" t="s">
        <v>192</v>
      </c>
      <c r="F9" s="7" t="s">
        <v>170</v>
      </c>
      <c r="G9" s="59" t="s">
        <v>203</v>
      </c>
      <c r="H9" s="59" t="s">
        <v>204</v>
      </c>
      <c r="I9" s="55" t="s">
        <v>205</v>
      </c>
    </row>
    <row r="10" spans="2:9" ht="168.95" customHeight="1" x14ac:dyDescent="0.25">
      <c r="B10" s="7" t="s">
        <v>174</v>
      </c>
      <c r="C10" s="117" t="s">
        <v>193</v>
      </c>
      <c r="D10" s="59" t="s">
        <v>194</v>
      </c>
      <c r="E10" s="55" t="s">
        <v>195</v>
      </c>
      <c r="F10" s="7" t="s">
        <v>161</v>
      </c>
      <c r="G10" s="59" t="s">
        <v>199</v>
      </c>
      <c r="H10" s="59" t="s">
        <v>206</v>
      </c>
      <c r="I10" s="55" t="s">
        <v>207</v>
      </c>
    </row>
    <row r="11" spans="2:9" ht="168.95" customHeight="1" x14ac:dyDescent="0.25">
      <c r="B11" s="7" t="s">
        <v>166</v>
      </c>
      <c r="C11" s="117" t="s">
        <v>196</v>
      </c>
      <c r="D11" s="59" t="s">
        <v>197</v>
      </c>
      <c r="E11" s="55" t="s">
        <v>198</v>
      </c>
      <c r="F11" s="7" t="s">
        <v>171</v>
      </c>
      <c r="G11" s="59" t="s">
        <v>208</v>
      </c>
      <c r="H11" s="55" t="s">
        <v>209</v>
      </c>
      <c r="I11" s="55" t="s">
        <v>210</v>
      </c>
    </row>
    <row r="12" spans="2:9" ht="18.75" x14ac:dyDescent="0.25">
      <c r="B12" s="7"/>
      <c r="C12" s="11"/>
      <c r="D12" s="10"/>
      <c r="E12" s="6"/>
      <c r="F12" s="12"/>
      <c r="G12" s="5"/>
    </row>
    <row r="13" spans="2:9" ht="18.75" x14ac:dyDescent="0.25">
      <c r="B13" s="7"/>
      <c r="C13" s="11"/>
      <c r="D13" s="10"/>
      <c r="E13" s="6"/>
      <c r="F13" s="13"/>
      <c r="G13" s="5"/>
    </row>
    <row r="14" spans="2:9" ht="18.75" x14ac:dyDescent="0.25">
      <c r="B14" s="7"/>
      <c r="C14" s="11"/>
      <c r="D14" s="10"/>
      <c r="E14" s="6"/>
      <c r="F14" s="13"/>
      <c r="G14" s="5"/>
    </row>
    <row r="15" spans="2:9" ht="18.75" x14ac:dyDescent="0.25">
      <c r="B15" s="7"/>
      <c r="C15" s="11"/>
      <c r="D15" s="10"/>
      <c r="E15" s="6"/>
      <c r="F15" s="13"/>
      <c r="G15" s="9"/>
    </row>
    <row r="16" spans="2:9" ht="18.75" x14ac:dyDescent="0.25">
      <c r="B16" s="7"/>
      <c r="C16" s="11"/>
      <c r="D16" s="10"/>
      <c r="E16" s="6"/>
      <c r="F16" s="13"/>
      <c r="G16" s="5"/>
    </row>
    <row r="17" spans="2:7" ht="18.75" x14ac:dyDescent="0.25">
      <c r="B17" s="7"/>
      <c r="C17" s="11"/>
      <c r="D17" s="10"/>
      <c r="E17" s="6"/>
      <c r="F17" s="13"/>
      <c r="G17" s="5"/>
    </row>
    <row r="18" spans="2:7" ht="18.75" x14ac:dyDescent="0.25">
      <c r="B18" s="7"/>
      <c r="C18" s="11"/>
      <c r="D18" s="10"/>
      <c r="E18" s="6"/>
      <c r="F18" s="13"/>
      <c r="G18" s="5"/>
    </row>
    <row r="19" spans="2:7" ht="14.25" customHeight="1" x14ac:dyDescent="0.25">
      <c r="B19" s="7"/>
      <c r="C19" s="8"/>
      <c r="D19" s="10"/>
      <c r="E19" s="6"/>
      <c r="F19" s="9"/>
      <c r="G19" s="5"/>
    </row>
    <row r="20" spans="2:7" ht="11.25" customHeight="1" x14ac:dyDescent="0.25">
      <c r="B20" s="7"/>
      <c r="C20" s="8"/>
      <c r="D20" s="10"/>
      <c r="E20" s="6"/>
      <c r="F20" s="9"/>
      <c r="G20" s="5"/>
    </row>
    <row r="21" spans="2:7" x14ac:dyDescent="0.25">
      <c r="B21" s="4"/>
      <c r="C21" s="4"/>
      <c r="D21" s="4"/>
      <c r="E21" s="4"/>
      <c r="F21" s="4"/>
      <c r="G21" s="4"/>
    </row>
  </sheetData>
  <sheetProtection algorithmName="SHA-512" hashValue="VoKQ4av5rEzQlgyWteeq7bcPQx22Wt54XJd2/seGdJBmhl+utwmK4kj0DSraSQqlNbymbSSvvdq/Bu4DLhT3rQ==" saltValue="fao+1dRNbOKNtkEu1uIdJg==" spinCount="100000" sheet="1" objects="1" scenarios="1" selectLockedCells="1"/>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9" tint="-0.499984740745262"/>
  </sheetPr>
  <dimension ref="B1:T41"/>
  <sheetViews>
    <sheetView showGridLines="0" zoomScaleNormal="100" workbookViewId="0">
      <selection activeCell="N4" sqref="N4"/>
    </sheetView>
  </sheetViews>
  <sheetFormatPr defaultRowHeight="15" x14ac:dyDescent="0.25"/>
  <cols>
    <col min="1" max="1" width="1.5703125" customWidth="1"/>
    <col min="2" max="2" width="24.28515625" customWidth="1"/>
    <col min="3" max="3" width="18.7109375" customWidth="1"/>
    <col min="4" max="4" width="15.5703125" customWidth="1"/>
    <col min="5" max="5" width="13" customWidth="1"/>
    <col min="6" max="6" width="18" customWidth="1"/>
    <col min="7" max="7" width="13" customWidth="1"/>
    <col min="8" max="8" width="17.7109375" customWidth="1"/>
    <col min="9" max="9" width="13.28515625" customWidth="1"/>
    <col min="10" max="10" width="1.42578125" customWidth="1"/>
    <col min="11" max="11" width="16.140625" customWidth="1"/>
    <col min="12" max="12" width="7.5703125" customWidth="1"/>
    <col min="13" max="13" width="16.140625" customWidth="1"/>
    <col min="14" max="14" width="7.5703125" customWidth="1"/>
    <col min="15" max="15" width="16.140625" customWidth="1"/>
    <col min="16" max="16" width="7.5703125" customWidth="1"/>
    <col min="17" max="17" width="16.140625" customWidth="1"/>
    <col min="18" max="18" width="7.5703125" customWidth="1"/>
    <col min="19" max="19" width="16.140625" customWidth="1"/>
    <col min="20" max="20" width="7.5703125" customWidth="1"/>
  </cols>
  <sheetData>
    <row r="1" spans="2:20" x14ac:dyDescent="0.25">
      <c r="B1" s="29" t="s">
        <v>327</v>
      </c>
    </row>
    <row r="2" spans="2:20" ht="20.25" customHeight="1" x14ac:dyDescent="0.35">
      <c r="B2" s="1" t="s">
        <v>363</v>
      </c>
      <c r="G2" s="35" t="s">
        <v>319</v>
      </c>
      <c r="K2" s="26" t="s">
        <v>62</v>
      </c>
      <c r="L2" s="47"/>
      <c r="M2" s="26" t="s">
        <v>268</v>
      </c>
      <c r="N2" s="47">
        <v>1</v>
      </c>
      <c r="O2" s="26" t="s">
        <v>36</v>
      </c>
      <c r="P2" s="47"/>
      <c r="Q2" s="26" t="s">
        <v>269</v>
      </c>
      <c r="R2" s="47"/>
      <c r="S2" s="27" t="s">
        <v>271</v>
      </c>
      <c r="T2" s="47"/>
    </row>
    <row r="3" spans="2:20" ht="20.25" customHeight="1" x14ac:dyDescent="0.35">
      <c r="F3" s="25"/>
      <c r="G3" s="61">
        <v>1</v>
      </c>
      <c r="K3" s="26" t="s">
        <v>66</v>
      </c>
      <c r="L3" s="47"/>
      <c r="M3" s="26" t="s">
        <v>291</v>
      </c>
      <c r="N3" s="47"/>
      <c r="O3" s="26" t="s">
        <v>24</v>
      </c>
      <c r="P3" s="47"/>
      <c r="Q3" s="26" t="s">
        <v>270</v>
      </c>
      <c r="R3" s="47"/>
      <c r="S3" s="27" t="s">
        <v>278</v>
      </c>
      <c r="T3" s="47"/>
    </row>
    <row r="4" spans="2:20" ht="20.25" customHeight="1" x14ac:dyDescent="0.25">
      <c r="D4" s="25"/>
      <c r="E4" s="25"/>
      <c r="F4" s="25"/>
      <c r="K4" s="26" t="s">
        <v>48</v>
      </c>
      <c r="L4" s="47"/>
      <c r="M4" s="26" t="s">
        <v>56</v>
      </c>
      <c r="N4" s="47"/>
      <c r="O4" s="26" t="s">
        <v>25</v>
      </c>
      <c r="P4" s="47"/>
      <c r="Q4" s="26" t="s">
        <v>267</v>
      </c>
      <c r="R4" s="47"/>
      <c r="S4" s="27" t="s">
        <v>23</v>
      </c>
      <c r="T4" s="47"/>
    </row>
    <row r="5" spans="2:20" ht="20.25" customHeight="1" x14ac:dyDescent="0.25">
      <c r="B5" s="32" t="s">
        <v>329</v>
      </c>
      <c r="K5" s="26" t="s">
        <v>50</v>
      </c>
      <c r="L5" s="47"/>
      <c r="M5" s="26" t="s">
        <v>318</v>
      </c>
      <c r="N5" s="47"/>
      <c r="O5" s="26" t="s">
        <v>43</v>
      </c>
      <c r="P5" s="47"/>
      <c r="Q5" s="26" t="s">
        <v>16</v>
      </c>
      <c r="R5" s="47"/>
      <c r="S5" s="9"/>
      <c r="T5" s="9"/>
    </row>
    <row r="6" spans="2:20" ht="18.75" x14ac:dyDescent="0.3">
      <c r="B6" s="51" t="s">
        <v>320</v>
      </c>
      <c r="C6" s="51" t="s">
        <v>257</v>
      </c>
      <c r="D6" s="51" t="s">
        <v>258</v>
      </c>
      <c r="E6" s="51" t="s">
        <v>322</v>
      </c>
      <c r="F6" s="51" t="s">
        <v>323</v>
      </c>
      <c r="G6" s="51" t="s">
        <v>324</v>
      </c>
      <c r="H6" s="51" t="s">
        <v>325</v>
      </c>
      <c r="I6" s="51" t="s">
        <v>326</v>
      </c>
    </row>
    <row r="7" spans="2:20" ht="20.25" customHeight="1" x14ac:dyDescent="0.25">
      <c r="B7" s="21" t="s">
        <v>62</v>
      </c>
      <c r="C7" s="21" t="s">
        <v>62</v>
      </c>
      <c r="D7" s="21" t="s">
        <v>270</v>
      </c>
      <c r="E7" s="21" t="str">
        <f>IF(L2+R3=2,"100",IF(L2+R3=1,"250", "500"))</f>
        <v>500</v>
      </c>
      <c r="F7" s="21" t="str">
        <f>IF(L2+R3=2,"250",IF(L2+R3=1,"500", "750"))</f>
        <v>750</v>
      </c>
      <c r="G7" s="21" t="str">
        <f>IF(L2+R3=2,"500",IF(L2+R3=1,"750", "1000"))</f>
        <v>1000</v>
      </c>
      <c r="H7" s="21" t="str">
        <f>IF(L2+R3=2,"750",IF(L2+R3=1,"1000", "1500"))</f>
        <v>1500</v>
      </c>
      <c r="I7" s="21" t="str">
        <f>IF(L2+R3=2,"1250",IF(L2+R3=1,"1500", "2500"))</f>
        <v>2500</v>
      </c>
    </row>
    <row r="8" spans="2:20" ht="20.25" customHeight="1" x14ac:dyDescent="0.25">
      <c r="B8" s="21" t="s">
        <v>66</v>
      </c>
      <c r="C8" s="21" t="s">
        <v>66</v>
      </c>
      <c r="D8" s="21" t="s">
        <v>278</v>
      </c>
      <c r="E8" s="21" t="str">
        <f>IF(L3+T3=2,"100",IF(L3+T3=1,"250", "500"))</f>
        <v>500</v>
      </c>
      <c r="F8" s="21" t="str">
        <f>IF(L3+T3=2,"250",IF(L3+T3=1,"500", "750"))</f>
        <v>750</v>
      </c>
      <c r="G8" s="21" t="str">
        <f>IF(L3+T3=2,"500",IF(L3+T3=1,"750", "1000"))</f>
        <v>1000</v>
      </c>
      <c r="H8" s="21" t="str">
        <f>IF(L3+T3=2,"750",IF(L3+T3=1,"1000", "1500"))</f>
        <v>1500</v>
      </c>
      <c r="I8" s="21" t="str">
        <f>IF(L3+T3=2,"1250",IF(L3+T3=1,"1500", "2500"))</f>
        <v>2500</v>
      </c>
      <c r="J8" s="28"/>
      <c r="K8" s="28"/>
    </row>
    <row r="9" spans="2:20" ht="20.25" customHeight="1" x14ac:dyDescent="0.25">
      <c r="B9" s="21" t="s">
        <v>16</v>
      </c>
      <c r="C9" s="21" t="s">
        <v>16</v>
      </c>
      <c r="D9" s="21" t="s">
        <v>270</v>
      </c>
      <c r="E9" s="21" t="str">
        <f>IF(R3+R5=2,"100",IF(R3+R5=1,"250", "500"))</f>
        <v>500</v>
      </c>
      <c r="F9" s="21" t="str">
        <f>IF(R3+R5=2,"250",IF(R3+R5=1,"500", "750"))</f>
        <v>750</v>
      </c>
      <c r="G9" s="21" t="str">
        <f>IF(R5+R3=2,"500",IF(R5+R3=1,"750", "1000"))</f>
        <v>1000</v>
      </c>
      <c r="H9" s="21" t="str">
        <f>IF(R5+R3=2,"750",IF(R5+R3=1,"1000", "1500"))</f>
        <v>1500</v>
      </c>
      <c r="I9" s="21" t="str">
        <f>IF(R5+R3=2,"1250",IF(R5+R3=1,"1500", "2500"))</f>
        <v>2500</v>
      </c>
    </row>
    <row r="10" spans="2:20" ht="20.25" customHeight="1" x14ac:dyDescent="0.25">
      <c r="B10" s="21" t="s">
        <v>23</v>
      </c>
      <c r="C10" s="21" t="s">
        <v>23</v>
      </c>
      <c r="D10" s="21" t="s">
        <v>321</v>
      </c>
      <c r="E10" s="21" t="str">
        <f>IF(T4+R2=2,"100",IF(T4+R2=1,"250", "500"))</f>
        <v>500</v>
      </c>
      <c r="F10" s="21" t="str">
        <f>IF(T4+R2=2,"250",IF(T4+R2=1,"500", "750"))</f>
        <v>750</v>
      </c>
      <c r="G10" s="21" t="str">
        <f>IF(T4+R2=2,"500",IF(T4+R2=1,"750", "1000"))</f>
        <v>1000</v>
      </c>
      <c r="H10" s="21" t="str">
        <f>IF(T4+R2=2,"750",IF(T4+R2=1,"1000", "1500"))</f>
        <v>1500</v>
      </c>
      <c r="I10" s="21" t="str">
        <f>IF(T4+R2=2,"1250",IF(T4+R2=1,"1500", "2500"))</f>
        <v>2500</v>
      </c>
    </row>
    <row r="11" spans="2:20" ht="20.25" customHeight="1" x14ac:dyDescent="0.25">
      <c r="B11" s="21" t="s">
        <v>267</v>
      </c>
      <c r="C11" s="21" t="s">
        <v>267</v>
      </c>
      <c r="D11" s="21" t="s">
        <v>278</v>
      </c>
      <c r="E11" s="21" t="str">
        <f t="shared" ref="E11" si="0">IF(L6+R7=2,"100",IF(L6+R7=1,"250", "500"))</f>
        <v>500</v>
      </c>
      <c r="F11" s="21" t="str">
        <f>IF(R4+T3=2,"250",IF(R4+T3=1,"500", "750"))</f>
        <v>750</v>
      </c>
      <c r="G11" s="21" t="str">
        <f>IF(R4+T3=2,"500",IF(R4+T3=1,"750", "1000"))</f>
        <v>1000</v>
      </c>
      <c r="H11" s="21" t="str">
        <f>IF(R4+T3=2,"750",IF(R4+T3=1,"1000", "1500"))</f>
        <v>1500</v>
      </c>
      <c r="I11" s="21" t="str">
        <f>IF(R4+T3=2,"1250",IF(R4+T3=1,"1500", "2500"))</f>
        <v>2500</v>
      </c>
    </row>
    <row r="12" spans="2:20" ht="20.25" customHeight="1" x14ac:dyDescent="0.25">
      <c r="B12" s="21" t="s">
        <v>36</v>
      </c>
      <c r="C12" s="21" t="s">
        <v>36</v>
      </c>
      <c r="D12" s="21" t="s">
        <v>56</v>
      </c>
      <c r="E12" s="21" t="str">
        <f>IF(P2+N4=2,"100",IF(P2+N4=1,"250", "500"))</f>
        <v>500</v>
      </c>
      <c r="F12" s="21" t="str">
        <f>IF(P2+N4=2,"250",IF(P2+N4=1,"500", "750"))</f>
        <v>750</v>
      </c>
      <c r="G12" s="21" t="str">
        <f>IF(P2+N4=2,"500",IF(P2+N4=1,"750", "1000"))</f>
        <v>1000</v>
      </c>
      <c r="H12" s="21" t="str">
        <f>IF(P2+N4=2,"750",IF(P2+N4=1,"1000", "1500"))</f>
        <v>1500</v>
      </c>
      <c r="I12" s="21" t="str">
        <f>IF(P2+N4=2,"1250",IF(P2+N4=1,"1500", "2500"))</f>
        <v>2500</v>
      </c>
    </row>
    <row r="13" spans="2:20" ht="20.25" customHeight="1" x14ac:dyDescent="0.25">
      <c r="B13" s="21" t="s">
        <v>24</v>
      </c>
      <c r="C13" s="21" t="s">
        <v>24</v>
      </c>
      <c r="D13" s="21" t="s">
        <v>48</v>
      </c>
      <c r="E13" s="21" t="str">
        <f>IF(P3+L4=2,"100",IF(P3+L4=1,"250", "500"))</f>
        <v>500</v>
      </c>
      <c r="F13" s="21" t="str">
        <f>IF(P3+L4=2,"250",IF(P3+L4=1,"500", "750"))</f>
        <v>750</v>
      </c>
      <c r="G13" s="21" t="str">
        <f>IF(P3+L4=2,"500",IF(P3+L4=1,"750", "1000"))</f>
        <v>1000</v>
      </c>
      <c r="H13" s="21" t="str">
        <f>IF(P3+L4=2,"750",IF(P3+L4=1,"1000", "1500"))</f>
        <v>1500</v>
      </c>
      <c r="I13" s="21" t="str">
        <f>IF(P3+L4=2,"1250",IF(P3+L4=1,"1500", "2500"))</f>
        <v>2500</v>
      </c>
    </row>
    <row r="14" spans="2:20" ht="20.25" customHeight="1" x14ac:dyDescent="0.25">
      <c r="B14" s="21" t="s">
        <v>25</v>
      </c>
      <c r="C14" s="21" t="s">
        <v>25</v>
      </c>
      <c r="D14" s="21" t="s">
        <v>291</v>
      </c>
      <c r="E14" s="21" t="str">
        <f>IF(P4+N3=2,"100",IF(P4+N3=1,"250", "500"))</f>
        <v>500</v>
      </c>
      <c r="F14" s="21" t="str">
        <f>IF(P4+N3=2,"250",IF(P4+N3=1,"500", "750"))</f>
        <v>750</v>
      </c>
      <c r="G14" s="21" t="str">
        <f>IF(P4+N3=2,"500",IF(P4+N3=1,"750", "1000"))</f>
        <v>1000</v>
      </c>
      <c r="H14" s="21" t="str">
        <f>IF(P4+N3=2,"750",IF(P4+N3=1,"1000", "1500"))</f>
        <v>1500</v>
      </c>
      <c r="I14" s="21" t="str">
        <f>IF(P4+N3=2,"1250",IF(P4+N3=1,"1500", "2500"))</f>
        <v>2500</v>
      </c>
    </row>
    <row r="15" spans="2:20" ht="20.25" customHeight="1" x14ac:dyDescent="0.25">
      <c r="B15" s="21" t="s">
        <v>43</v>
      </c>
      <c r="C15" s="21" t="s">
        <v>43</v>
      </c>
      <c r="D15" s="21" t="s">
        <v>50</v>
      </c>
      <c r="E15" s="21" t="str">
        <f>IF(P5+L5=2,"100",IF(P5+L5=1,"250", "500"))</f>
        <v>500</v>
      </c>
      <c r="F15" s="21" t="str">
        <f>IF(P5+L5=2,"250",IF(P5+L5=1,"500", "750"))</f>
        <v>750</v>
      </c>
      <c r="G15" s="21" t="str">
        <f>IF(P5+L5=2,"500",IF(P5+L5=1,"750", "1000"))</f>
        <v>1000</v>
      </c>
      <c r="H15" s="21" t="str">
        <f>IF(P5+L5=2,"750",IF(P5+L5=1,"1000", "1500"))</f>
        <v>1500</v>
      </c>
      <c r="I15" s="21" t="str">
        <f>IF(P5+L5=2,"1250",IF(P5+L5=1,"1500", "2500"))</f>
        <v>2500</v>
      </c>
    </row>
    <row r="16" spans="2:20" ht="15.75" x14ac:dyDescent="0.25">
      <c r="B16" s="21"/>
      <c r="C16" s="22"/>
      <c r="D16" s="21"/>
      <c r="E16" s="21"/>
      <c r="F16" s="21"/>
    </row>
    <row r="17" spans="2:7" ht="15.75" x14ac:dyDescent="0.25">
      <c r="B17" s="21"/>
      <c r="C17" s="22"/>
      <c r="D17" s="21"/>
      <c r="E17" s="21"/>
      <c r="F17" s="21"/>
    </row>
    <row r="18" spans="2:7" ht="15.75" x14ac:dyDescent="0.25">
      <c r="B18" s="21"/>
      <c r="C18" s="22"/>
      <c r="D18" s="21"/>
      <c r="E18" s="21"/>
      <c r="F18" s="21"/>
    </row>
    <row r="19" spans="2:7" ht="15.75" x14ac:dyDescent="0.25">
      <c r="B19" s="21"/>
      <c r="C19" s="22"/>
      <c r="D19" s="21"/>
      <c r="E19" s="21"/>
      <c r="F19" s="21"/>
    </row>
    <row r="20" spans="2:7" ht="15.75" x14ac:dyDescent="0.25">
      <c r="B20" s="22"/>
      <c r="C20" s="21"/>
      <c r="D20" s="21"/>
      <c r="E20" s="21"/>
      <c r="F20" s="21"/>
    </row>
    <row r="21" spans="2:7" ht="15.75" x14ac:dyDescent="0.25">
      <c r="B21" s="21"/>
      <c r="C21" s="21"/>
      <c r="D21" s="21"/>
      <c r="E21" s="21"/>
      <c r="F21" s="21"/>
    </row>
    <row r="22" spans="2:7" ht="15.75" x14ac:dyDescent="0.25">
      <c r="B22" s="21"/>
      <c r="C22" s="21"/>
      <c r="D22" s="21"/>
      <c r="E22" s="21"/>
      <c r="F22" s="21"/>
    </row>
    <row r="23" spans="2:7" ht="15.75" x14ac:dyDescent="0.25">
      <c r="B23" s="21"/>
      <c r="C23" s="22"/>
      <c r="D23" s="21"/>
      <c r="E23" s="21"/>
      <c r="F23" s="21"/>
    </row>
    <row r="24" spans="2:7" ht="15.75" x14ac:dyDescent="0.25">
      <c r="B24" s="21"/>
      <c r="C24" s="21"/>
      <c r="D24" s="21"/>
      <c r="E24" s="21"/>
      <c r="F24" s="21"/>
    </row>
    <row r="25" spans="2:7" ht="15.75" x14ac:dyDescent="0.25">
      <c r="B25" s="21"/>
      <c r="C25" s="21"/>
      <c r="D25" s="21"/>
      <c r="E25" s="21"/>
      <c r="F25" s="21"/>
    </row>
    <row r="26" spans="2:7" ht="15.75" x14ac:dyDescent="0.25">
      <c r="B26" s="21"/>
      <c r="C26" s="21"/>
      <c r="D26" s="21"/>
      <c r="E26" s="21"/>
      <c r="F26" s="21"/>
    </row>
    <row r="27" spans="2:7" ht="15.75" x14ac:dyDescent="0.25">
      <c r="B27" s="21"/>
      <c r="C27" s="21"/>
      <c r="D27" s="21"/>
      <c r="E27" s="21"/>
      <c r="F27" s="21"/>
    </row>
    <row r="28" spans="2:7" ht="15.75" x14ac:dyDescent="0.25">
      <c r="B28" s="21"/>
      <c r="C28" s="24"/>
      <c r="D28" s="21"/>
      <c r="E28" s="21"/>
      <c r="F28" s="21"/>
    </row>
    <row r="29" spans="2:7" ht="15.75" x14ac:dyDescent="0.25">
      <c r="B29" s="21"/>
      <c r="C29" s="21"/>
      <c r="D29" s="21"/>
      <c r="E29" s="21"/>
      <c r="F29" s="21"/>
    </row>
    <row r="30" spans="2:7" ht="15.75" x14ac:dyDescent="0.25">
      <c r="B30" s="21"/>
      <c r="C30" s="21"/>
      <c r="D30" s="21"/>
      <c r="E30" s="21"/>
      <c r="F30" s="21"/>
    </row>
    <row r="31" spans="2:7" x14ac:dyDescent="0.25">
      <c r="C31" s="5"/>
      <c r="D31" s="6"/>
      <c r="E31" s="5"/>
      <c r="F31" s="5"/>
      <c r="G31" s="5"/>
    </row>
    <row r="32" spans="2:7" x14ac:dyDescent="0.25">
      <c r="C32" s="5"/>
      <c r="D32" s="20"/>
      <c r="E32" s="19"/>
      <c r="F32" s="19"/>
      <c r="G32" s="5"/>
    </row>
    <row r="33" spans="3:9" x14ac:dyDescent="0.25">
      <c r="C33" s="5"/>
      <c r="D33" s="20"/>
      <c r="E33" s="19"/>
      <c r="F33" s="19"/>
      <c r="G33" s="5"/>
    </row>
    <row r="40" spans="3:9" ht="21" x14ac:dyDescent="0.35">
      <c r="H40" s="1"/>
      <c r="I40" s="1"/>
    </row>
    <row r="41" spans="3:9" x14ac:dyDescent="0.25">
      <c r="H41" s="17"/>
      <c r="I41" s="17"/>
    </row>
  </sheetData>
  <sheetProtection algorithmName="SHA-512" hashValue="91n0zMBgQQ8ecB4w7Lep+ujWFLg6HdzsiP2sd+faDJIU0cLUBcfcvEqKBuqa1jABbsQUvqSoIFsxxaV0eqGb3w==" saltValue="84LWeIxui7cLhtm7TMAvpw==" spinCount="100000" sheet="1" objects="1" scenarios="1" selectLockedCells="1" autoFilter="0"/>
  <conditionalFormatting sqref="J25:J30 L31:L35">
    <cfRule type="colorScale" priority="1">
      <colorScale>
        <cfvo type="min"/>
        <cfvo type="percentile" val="50"/>
        <cfvo type="max"/>
        <color rgb="FFF8696B"/>
        <color rgb="FFFCFCFF"/>
        <color rgb="FF63BE7B"/>
      </colorScale>
    </cfRule>
  </conditionalFormatting>
  <conditionalFormatting sqref="C16:E16 D7:D15 D32:G33 C31:G31 B17:E30">
    <cfRule type="colorScale" priority="3">
      <colorScale>
        <cfvo type="min"/>
        <cfvo type="percentile" val="50"/>
        <cfvo type="max"/>
        <color rgb="FFF8696B"/>
        <color rgb="FFFCFCFF"/>
        <color rgb="FF63BE7B"/>
      </colorScale>
    </cfRule>
  </conditionalFormatting>
  <dataValidations count="1">
    <dataValidation type="list" allowBlank="1" showInputMessage="1" showErrorMessage="1" sqref="L2:L5 N2:N5 P2:P5 R2:R5 T2:T4">
      <formula1>$G$3:$G$4</formula1>
    </dataValidation>
  </dataValidations>
  <pageMargins left="0.7" right="0.7" top="0.75" bottom="0.75" header="0.3" footer="0.3"/>
  <pageSetup paperSize="9" orientation="portrait" horizontalDpi="0" verticalDpi="0" r:id="rId1"/>
  <ignoredErrors>
    <ignoredError sqref="G8 G9:G15 E8:F15" calculatedColumn="1"/>
  </ignoredErrors>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1:T41"/>
  <sheetViews>
    <sheetView showGridLines="0" zoomScaleNormal="100" workbookViewId="0">
      <selection activeCell="T4" sqref="T4"/>
    </sheetView>
  </sheetViews>
  <sheetFormatPr defaultRowHeight="15" x14ac:dyDescent="0.25"/>
  <cols>
    <col min="1" max="1" width="1.42578125" customWidth="1"/>
    <col min="2" max="2" width="24.28515625" customWidth="1"/>
    <col min="3" max="4" width="19.140625" customWidth="1"/>
    <col min="5" max="8" width="18.140625" customWidth="1"/>
    <col min="9" max="9" width="2" customWidth="1"/>
    <col min="10" max="10" width="1.7109375" customWidth="1"/>
    <col min="11" max="11" width="16.140625" customWidth="1"/>
    <col min="12" max="12" width="7.5703125" customWidth="1"/>
    <col min="13" max="13" width="16.140625" customWidth="1"/>
    <col min="14" max="14" width="7.5703125" customWidth="1"/>
    <col min="15" max="15" width="16.140625" customWidth="1"/>
    <col min="16" max="16" width="7.5703125" customWidth="1"/>
    <col min="17" max="17" width="16.140625" customWidth="1"/>
    <col min="18" max="18" width="7.5703125" customWidth="1"/>
    <col min="19" max="19" width="16.140625" customWidth="1"/>
    <col min="20" max="20" width="7.5703125" customWidth="1"/>
  </cols>
  <sheetData>
    <row r="1" spans="2:20" x14ac:dyDescent="0.25">
      <c r="B1" s="29" t="s">
        <v>327</v>
      </c>
    </row>
    <row r="2" spans="2:20" ht="20.25" customHeight="1" x14ac:dyDescent="0.35">
      <c r="B2" s="1" t="s">
        <v>364</v>
      </c>
      <c r="G2" s="35" t="s">
        <v>319</v>
      </c>
      <c r="K2" s="26" t="s">
        <v>62</v>
      </c>
      <c r="L2" s="47"/>
      <c r="M2" s="26" t="s">
        <v>268</v>
      </c>
      <c r="N2" s="47">
        <v>1</v>
      </c>
      <c r="O2" s="26" t="s">
        <v>36</v>
      </c>
      <c r="P2" s="47"/>
      <c r="Q2" s="26" t="s">
        <v>269</v>
      </c>
      <c r="R2" s="47"/>
      <c r="S2" s="27" t="s">
        <v>271</v>
      </c>
      <c r="T2" s="47"/>
    </row>
    <row r="3" spans="2:20" ht="20.25" customHeight="1" x14ac:dyDescent="0.35">
      <c r="F3" s="25"/>
      <c r="G3" s="60">
        <v>1</v>
      </c>
      <c r="K3" s="26" t="s">
        <v>66</v>
      </c>
      <c r="L3" s="47"/>
      <c r="M3" s="26" t="s">
        <v>291</v>
      </c>
      <c r="N3" s="47"/>
      <c r="O3" s="26" t="s">
        <v>24</v>
      </c>
      <c r="P3" s="47"/>
      <c r="Q3" s="26" t="s">
        <v>270</v>
      </c>
      <c r="R3" s="47"/>
      <c r="S3" s="27" t="s">
        <v>278</v>
      </c>
      <c r="T3" s="47"/>
    </row>
    <row r="4" spans="2:20" ht="20.25" customHeight="1" x14ac:dyDescent="0.25">
      <c r="D4" s="25"/>
      <c r="E4" s="25"/>
      <c r="F4" s="25"/>
      <c r="K4" s="26" t="s">
        <v>48</v>
      </c>
      <c r="L4" s="47"/>
      <c r="M4" s="26" t="s">
        <v>56</v>
      </c>
      <c r="N4" s="47"/>
      <c r="O4" s="26" t="s">
        <v>25</v>
      </c>
      <c r="P4" s="47"/>
      <c r="Q4" s="26" t="s">
        <v>267</v>
      </c>
      <c r="R4" s="47"/>
      <c r="S4" s="27" t="s">
        <v>23</v>
      </c>
      <c r="T4" s="47"/>
    </row>
    <row r="5" spans="2:20" ht="20.25" customHeight="1" x14ac:dyDescent="0.25">
      <c r="B5" s="32" t="s">
        <v>329</v>
      </c>
      <c r="K5" s="26" t="s">
        <v>50</v>
      </c>
      <c r="L5" s="47"/>
      <c r="M5" s="26" t="s">
        <v>318</v>
      </c>
      <c r="N5" s="47"/>
      <c r="O5" s="26" t="s">
        <v>43</v>
      </c>
      <c r="P5" s="47"/>
      <c r="Q5" s="26" t="s">
        <v>16</v>
      </c>
      <c r="R5" s="47"/>
      <c r="S5" s="9"/>
      <c r="T5" s="9"/>
    </row>
    <row r="6" spans="2:20" ht="18.75" x14ac:dyDescent="0.3">
      <c r="B6" s="18" t="s">
        <v>320</v>
      </c>
      <c r="C6" s="18" t="s">
        <v>257</v>
      </c>
      <c r="D6" s="18" t="s">
        <v>258</v>
      </c>
      <c r="E6" s="18" t="s">
        <v>360</v>
      </c>
      <c r="F6" s="18" t="s">
        <v>324</v>
      </c>
      <c r="G6" s="18" t="s">
        <v>361</v>
      </c>
      <c r="H6" s="18" t="s">
        <v>362</v>
      </c>
    </row>
    <row r="7" spans="2:20" ht="20.25" customHeight="1" x14ac:dyDescent="0.25">
      <c r="B7" s="21" t="s">
        <v>332</v>
      </c>
      <c r="C7" s="21" t="s">
        <v>267</v>
      </c>
      <c r="D7" s="21" t="s">
        <v>268</v>
      </c>
      <c r="E7" s="21" t="str">
        <f>IF(R4+N2=2,"100",IF(R4+N2=1,"200", "300"))</f>
        <v>200</v>
      </c>
      <c r="F7" s="21" t="str">
        <f>IF(R4+N2=2,"200",IF(R4+N2=1,"400", "600"))</f>
        <v>400</v>
      </c>
      <c r="G7" s="21" t="str">
        <f>IF(R4+N2=2,"300",IF(R4+N2=1,"600", "900"))</f>
        <v>600</v>
      </c>
      <c r="H7" s="21" t="str">
        <f>IF(R4+N2=2,"400",IF(R4+N2=1,"800", "1200"))</f>
        <v>800</v>
      </c>
    </row>
    <row r="8" spans="2:20" ht="20.25" customHeight="1" x14ac:dyDescent="0.25">
      <c r="B8" s="21" t="s">
        <v>333</v>
      </c>
      <c r="C8" s="21" t="s">
        <v>16</v>
      </c>
      <c r="D8" s="21" t="s">
        <v>268</v>
      </c>
      <c r="E8" s="21" t="str">
        <f>IF(N2+R5=2,"100",IF(N2+R5=1,"200", "300"))</f>
        <v>200</v>
      </c>
      <c r="F8" s="21" t="str">
        <f>IF(N2+R5=2,"200",IF(N2+R5=1,"400", "600"))</f>
        <v>400</v>
      </c>
      <c r="G8" s="21" t="str">
        <f>IF(N2+R5=2,"300",IF(N2+R5=1,"600", "900"))</f>
        <v>600</v>
      </c>
      <c r="H8" s="21" t="str">
        <f>IF(N2+R5=2,"400",IF(N2+R5=1,"800", "1200"))</f>
        <v>800</v>
      </c>
      <c r="I8" s="28"/>
      <c r="J8" s="28"/>
    </row>
    <row r="9" spans="2:20" ht="20.25" customHeight="1" x14ac:dyDescent="0.25">
      <c r="B9" s="21" t="s">
        <v>334</v>
      </c>
      <c r="C9" s="21" t="s">
        <v>24</v>
      </c>
      <c r="D9" s="21" t="s">
        <v>48</v>
      </c>
      <c r="E9" s="21" t="str">
        <f>IF(L4+P3=2,"100",IF(L4+P3=1,"200", "300"))</f>
        <v>300</v>
      </c>
      <c r="F9" s="21" t="str">
        <f>IF(L4+P3=2,"200",IF(L4+P3=1,"400", "600"))</f>
        <v>600</v>
      </c>
      <c r="G9" s="21" t="str">
        <f>IF(L4+P3=2,"300",IF(L4+P3=1,"600", "900"))</f>
        <v>900</v>
      </c>
      <c r="H9" s="21" t="str">
        <f>IF(L4+P3=2,"400",IF(L4+P3=1,"800", "1200"))</f>
        <v>1200</v>
      </c>
    </row>
    <row r="10" spans="2:20" ht="20.25" customHeight="1" x14ac:dyDescent="0.25">
      <c r="B10" s="21" t="s">
        <v>335</v>
      </c>
      <c r="C10" s="21" t="s">
        <v>43</v>
      </c>
      <c r="D10" s="21" t="s">
        <v>50</v>
      </c>
      <c r="E10" s="21" t="str">
        <f>IF(L5+P5=2,"100",IF(L5+P5=1,"200", "300"))</f>
        <v>300</v>
      </c>
      <c r="F10" s="21" t="str">
        <f>IF(L5+P5=2,"200",IF(L5+P5=1,"400", "600"))</f>
        <v>600</v>
      </c>
      <c r="G10" s="21" t="str">
        <f>IF(L5+P5=2,"300",IF(L5+P5=1,"600", "900"))</f>
        <v>900</v>
      </c>
      <c r="H10" s="21" t="str">
        <f>IF(L5+P5=2,"400",IF(L5+P5=1,"800", "1200"))</f>
        <v>1200</v>
      </c>
    </row>
    <row r="11" spans="2:20" ht="20.25" hidden="1" customHeight="1" x14ac:dyDescent="0.25">
      <c r="B11" s="21" t="s">
        <v>336</v>
      </c>
      <c r="C11" s="21" t="s">
        <v>43</v>
      </c>
      <c r="D11" s="21" t="s">
        <v>318</v>
      </c>
      <c r="E11" s="21" t="str">
        <f>IF(N5+P5=2,"100",IF(N5+P5=1,"200", "300"))</f>
        <v>300</v>
      </c>
      <c r="F11" s="21" t="str">
        <f>IF(N5+P5=2,"200",IF(N5+P5=1,"400", "600"))</f>
        <v>600</v>
      </c>
      <c r="G11" s="21" t="str">
        <f>IF(N5+P5=2,"300",IF(N5+P5=1,"600", "900"))</f>
        <v>900</v>
      </c>
      <c r="H11" s="21" t="str">
        <f>IF(N5+P5=2,"400",IF(N5+P5=1,"800", "1200"))</f>
        <v>1200</v>
      </c>
    </row>
    <row r="12" spans="2:20" ht="20.25" customHeight="1" x14ac:dyDescent="0.25">
      <c r="B12" s="21" t="s">
        <v>337</v>
      </c>
      <c r="C12" s="21" t="s">
        <v>36</v>
      </c>
      <c r="D12" s="21" t="s">
        <v>56</v>
      </c>
      <c r="E12" s="21" t="str">
        <f>IF(N4+P2=2,"100",IF(N4+P2=1,"200", "300"))</f>
        <v>300</v>
      </c>
      <c r="F12" s="21" t="str">
        <f>IF(N4+P2=2,"200",IF(N4+P2=1,"400", "600"))</f>
        <v>600</v>
      </c>
      <c r="G12" s="21" t="str">
        <f>IF(N4+P2=2,"300",IF(N4+P2=1,"600", "900"))</f>
        <v>900</v>
      </c>
      <c r="H12" s="21" t="str">
        <f>IF(N4+P2=2,"400",IF(N4+P2=1,"800", "1200"))</f>
        <v>1200</v>
      </c>
    </row>
    <row r="13" spans="2:20" ht="20.25" customHeight="1" x14ac:dyDescent="0.25">
      <c r="B13" s="21" t="s">
        <v>338</v>
      </c>
      <c r="C13" s="21" t="s">
        <v>36</v>
      </c>
      <c r="D13" s="21" t="s">
        <v>56</v>
      </c>
      <c r="E13" s="21" t="str">
        <f>IF(N4+P2=2,"100",IF(N4+P2=1,"200", "300"))</f>
        <v>300</v>
      </c>
      <c r="F13" s="21" t="str">
        <f>IF(N4+P2=2,"200",IF(N4+P2=1,"400", "600"))</f>
        <v>600</v>
      </c>
      <c r="G13" s="21" t="str">
        <f>IF(N4+P2=2,"300",IF(N4+P2=1,"600", "900"))</f>
        <v>900</v>
      </c>
      <c r="H13" s="21" t="str">
        <f>IF(N4+P2=2,"400",IF(N4+P2=1,"800", "1200"))</f>
        <v>1200</v>
      </c>
    </row>
    <row r="14" spans="2:20" ht="20.25" customHeight="1" x14ac:dyDescent="0.25">
      <c r="B14" s="21" t="s">
        <v>339</v>
      </c>
      <c r="C14" s="21" t="s">
        <v>43</v>
      </c>
      <c r="D14" s="21" t="s">
        <v>50</v>
      </c>
      <c r="E14" s="21" t="str">
        <f>IF(L5+P5=2,"100",IF(L5+P5=1,"200", "300"))</f>
        <v>300</v>
      </c>
      <c r="F14" s="21" t="str">
        <f>IF(L5+P5=2,"200",IF(L5+P5=1,"400", "600"))</f>
        <v>600</v>
      </c>
      <c r="G14" s="21" t="str">
        <f>IF(L5+P5=2,"300",IF(L5+P5=1,"600", "900"))</f>
        <v>900</v>
      </c>
      <c r="H14" s="21" t="str">
        <f>IF(L5+P5=2,"400",IF(L5+P5=1,"800", "1200"))</f>
        <v>1200</v>
      </c>
    </row>
    <row r="15" spans="2:20" ht="20.25" hidden="1" customHeight="1" x14ac:dyDescent="0.25">
      <c r="B15" s="21" t="s">
        <v>340</v>
      </c>
      <c r="C15" s="21" t="s">
        <v>267</v>
      </c>
      <c r="D15" s="21" t="s">
        <v>269</v>
      </c>
      <c r="E15" s="21" t="str">
        <f>IF(R4+R2=2,"100",IF(R4+R2=1,"200", "300"))</f>
        <v>300</v>
      </c>
      <c r="F15" s="21" t="str">
        <f>IF(R4+R2=2,"200",IF(R4+R2=1,"400", "600"))</f>
        <v>600</v>
      </c>
      <c r="G15" s="21" t="str">
        <f>IF(R4+R2=2,"300",IF(R4+R2=1,"600", "900"))</f>
        <v>900</v>
      </c>
      <c r="H15" s="21" t="str">
        <f>IF(R4+R2=2,"400",IF(R4+R2=1,"800", "1200"))</f>
        <v>1200</v>
      </c>
    </row>
    <row r="16" spans="2:20" ht="15.75" x14ac:dyDescent="0.25">
      <c r="B16" s="21" t="s">
        <v>341</v>
      </c>
      <c r="C16" s="21" t="s">
        <v>36</v>
      </c>
      <c r="D16" s="21" t="s">
        <v>56</v>
      </c>
      <c r="E16" s="38" t="str">
        <f>IF(N4+P2=2,"100",IF(N4+P2=1,"200", "300"))</f>
        <v>300</v>
      </c>
      <c r="F16" s="21" t="str">
        <f>IF(N4+P2=2,"200",IF(N4+P2=1,"400", "600"))</f>
        <v>600</v>
      </c>
      <c r="G16" s="21" t="str">
        <f>IF(N4+P2=2,"300",IF(N4+P2=1,"600", "900"))</f>
        <v>900</v>
      </c>
      <c r="H16" s="21" t="str">
        <f>IF(N4+P2=2,"400",IF(N4+P2=1,"800", "1200"))</f>
        <v>1200</v>
      </c>
    </row>
    <row r="17" spans="2:8" ht="15.75" x14ac:dyDescent="0.25">
      <c r="B17" s="21" t="s">
        <v>342</v>
      </c>
      <c r="C17" s="21" t="s">
        <v>43</v>
      </c>
      <c r="D17" s="21" t="s">
        <v>50</v>
      </c>
      <c r="E17" s="38" t="str">
        <f>IF(L5+P5=2,"100",IF(L5+P5=1,"200", "300"))</f>
        <v>300</v>
      </c>
      <c r="F17" s="21" t="str">
        <f>IF(L5+P5=2,"200",IF(L5+P5=1,"400", "600"))</f>
        <v>600</v>
      </c>
      <c r="G17" s="21" t="str">
        <f>IF(L5+P5=2,"300",IF(L5+P5=1,"600", "900"))</f>
        <v>900</v>
      </c>
      <c r="H17" s="21" t="str">
        <f>IF(L5+P5=2,"400",IF(L5+P5=1,"800", "1200"))</f>
        <v>1200</v>
      </c>
    </row>
    <row r="18" spans="2:8" ht="15.75" x14ac:dyDescent="0.25">
      <c r="B18" s="21" t="s">
        <v>343</v>
      </c>
      <c r="C18" s="21" t="s">
        <v>25</v>
      </c>
      <c r="D18" s="21" t="s">
        <v>50</v>
      </c>
      <c r="E18" s="38" t="str">
        <f>IF(P4+L5=2,"100",IF(P4+L5=1,"200", "300"))</f>
        <v>300</v>
      </c>
      <c r="F18" s="21" t="str">
        <f>IF(P4+L5=2,"200",IF(P4+L5=1,"400", "600"))</f>
        <v>600</v>
      </c>
      <c r="G18" s="21" t="str">
        <f>IF(P4+L5=2,"300",IF(P4+L5=1,"600", "900"))</f>
        <v>900</v>
      </c>
      <c r="H18" s="21" t="str">
        <f>IF(P4+L5=2,"400",IF(P4+L5=1,"800", "1200"))</f>
        <v>1200</v>
      </c>
    </row>
    <row r="19" spans="2:8" ht="15.75" x14ac:dyDescent="0.25">
      <c r="B19" s="21" t="s">
        <v>344</v>
      </c>
      <c r="C19" s="21" t="s">
        <v>16</v>
      </c>
      <c r="D19" s="21" t="s">
        <v>50</v>
      </c>
      <c r="E19" s="38" t="str">
        <f>IF(L5+R5=2,"100",IF(L5+R5=1,"200", "300"))</f>
        <v>300</v>
      </c>
      <c r="F19" s="21" t="str">
        <f>IF(L5+R5=2,"200",IF(L5+R5=1,"400", "600"))</f>
        <v>600</v>
      </c>
      <c r="G19" s="21" t="str">
        <f>IF(L5+R5=2,"300",IF(L5+R5=1,"600", "900"))</f>
        <v>900</v>
      </c>
      <c r="H19" s="21" t="str">
        <f>IF(L5+R5=2,"400",IF(L5+R5=1,"800", "1200"))</f>
        <v>1200</v>
      </c>
    </row>
    <row r="20" spans="2:8" ht="15.75" x14ac:dyDescent="0.25">
      <c r="B20" s="22" t="s">
        <v>345</v>
      </c>
      <c r="C20" s="21" t="s">
        <v>36</v>
      </c>
      <c r="D20" s="21" t="s">
        <v>268</v>
      </c>
      <c r="E20" s="38" t="str">
        <f>IF(P2+N2=2,"100",IF(P2+N2=1,"200", "300"))</f>
        <v>200</v>
      </c>
      <c r="F20" s="21" t="str">
        <f>IF(P2+N2=2,"200",IF(P2+N2=1,"400", "600"))</f>
        <v>400</v>
      </c>
      <c r="G20" s="21" t="str">
        <f>IF(P2+N2=2,"300",IF(P2+N2=1,"600", "900"))</f>
        <v>600</v>
      </c>
      <c r="H20" s="21" t="str">
        <f>IF(P2+N2=2,"400",IF(P2+N2=1,"800", "1200"))</f>
        <v>800</v>
      </c>
    </row>
    <row r="21" spans="2:8" ht="15.75" x14ac:dyDescent="0.25">
      <c r="B21" s="21" t="s">
        <v>346</v>
      </c>
      <c r="C21" s="21" t="s">
        <v>36</v>
      </c>
      <c r="D21" s="21" t="s">
        <v>56</v>
      </c>
      <c r="E21" s="38" t="str">
        <f>IF(N4+P2=2,"100",IF(N4+P2=1,"200", "300"))</f>
        <v>300</v>
      </c>
      <c r="F21" s="21" t="str">
        <f>IF(N4+P2=2,"200",IF(N4+P2=1,"400", "600"))</f>
        <v>600</v>
      </c>
      <c r="G21" s="21" t="str">
        <f>IF(N4+P2=2,"300",IF(N4+P2=1,"600", "900"))</f>
        <v>900</v>
      </c>
      <c r="H21" s="21" t="str">
        <f>IF(N4+P2=2,"400",IF(N4+P2=1,"800", "1200"))</f>
        <v>1200</v>
      </c>
    </row>
    <row r="22" spans="2:8" ht="15.75" x14ac:dyDescent="0.25">
      <c r="B22" s="21" t="s">
        <v>347</v>
      </c>
      <c r="C22" s="21" t="s">
        <v>36</v>
      </c>
      <c r="D22" s="21" t="s">
        <v>48</v>
      </c>
      <c r="E22" s="38" t="str">
        <f>IF(L4+P2=2,"100",IF(L4+P2=1,"200", "300"))</f>
        <v>300</v>
      </c>
      <c r="F22" s="21" t="str">
        <f>IF(L4+P2=2,"200",IF(L4+P2=1,"400", "600"))</f>
        <v>600</v>
      </c>
      <c r="G22" s="21" t="str">
        <f>IF(L4+P2=2,"300",IF(L4+P2=1,"600", "900"))</f>
        <v>900</v>
      </c>
      <c r="H22" s="21" t="str">
        <f>IF(L4+P2=2,"400",IF(L4+P2=1,"800", "1200"))</f>
        <v>1200</v>
      </c>
    </row>
    <row r="23" spans="2:8" ht="15.75" x14ac:dyDescent="0.25">
      <c r="B23" s="21" t="s">
        <v>348</v>
      </c>
      <c r="C23" s="21" t="s">
        <v>36</v>
      </c>
      <c r="D23" s="21" t="s">
        <v>48</v>
      </c>
      <c r="E23" s="38" t="str">
        <f>IF(L4+P2=2,"100",IF(L4+P2=1,"200", "300"))</f>
        <v>300</v>
      </c>
      <c r="F23" s="21" t="str">
        <f>IF(L4+P2=2,"200",IF(L4+P2=1,"400", "600"))</f>
        <v>600</v>
      </c>
      <c r="G23" s="21" t="str">
        <f>IF(L4+P2=2,"300",IF(L4+P2=1,"600", "900"))</f>
        <v>900</v>
      </c>
      <c r="H23" s="21" t="str">
        <f>IF(L4+P2=2,"400",IF(L4+P2=1,"800", "1200"))</f>
        <v>1200</v>
      </c>
    </row>
    <row r="24" spans="2:8" ht="15.75" x14ac:dyDescent="0.25">
      <c r="B24" s="21" t="s">
        <v>349</v>
      </c>
      <c r="C24" s="21" t="s">
        <v>267</v>
      </c>
      <c r="D24" s="21" t="s">
        <v>48</v>
      </c>
      <c r="E24" s="38" t="str">
        <f>IF(L4+R4=2,"100",IF(L4+R4=1,"200", "300"))</f>
        <v>300</v>
      </c>
      <c r="F24" s="21" t="str">
        <f>IF(L4+R4=2,"200",IF(L4+R4=1,"400", "600"))</f>
        <v>600</v>
      </c>
      <c r="G24" s="21" t="str">
        <f>IF(L4+R4=2,"300",IF(L4+R4=1,"600", "900"))</f>
        <v>900</v>
      </c>
      <c r="H24" s="21" t="str">
        <f>IF(L4+R4=2,"400",IF(L4+R4=1,"800", "1200"))</f>
        <v>1200</v>
      </c>
    </row>
    <row r="25" spans="2:8" ht="15.75" hidden="1" x14ac:dyDescent="0.25">
      <c r="B25" s="21" t="s">
        <v>350</v>
      </c>
      <c r="C25" s="21" t="s">
        <v>62</v>
      </c>
      <c r="D25" s="21" t="s">
        <v>269</v>
      </c>
      <c r="E25" s="38" t="str">
        <f>IF(R2+L2=2,"100",IF(R2+L2=1,"200", "300"))</f>
        <v>300</v>
      </c>
      <c r="F25" s="21" t="str">
        <f>IF(R2+L2=2,"200",IF(R2+L2=1,"400", "600"))</f>
        <v>600</v>
      </c>
      <c r="G25" s="21" t="str">
        <f>IF(R2+L2=2,"300",IF(R2+L2=1,"600", "900"))</f>
        <v>900</v>
      </c>
      <c r="H25" s="21" t="str">
        <f>IF(R2+L2=2,"400",IF(R2+L2=1,"800", "1200"))</f>
        <v>1200</v>
      </c>
    </row>
    <row r="26" spans="2:8" ht="15.75" hidden="1" x14ac:dyDescent="0.25">
      <c r="B26" s="21" t="s">
        <v>351</v>
      </c>
      <c r="C26" s="21" t="s">
        <v>24</v>
      </c>
      <c r="D26" s="21" t="s">
        <v>291</v>
      </c>
      <c r="E26" s="38" t="str">
        <f>IF(P3+N3=2,"100",IF(P3+N3=1,"200", "300"))</f>
        <v>300</v>
      </c>
      <c r="F26" s="21" t="str">
        <f>IF(P3+N3=2,"200",IF(P3+N3=1,"400", "600"))</f>
        <v>600</v>
      </c>
      <c r="G26" s="21" t="str">
        <f>IF(P3+N3=2,"300",IF(P3+N3=1,"600", "900"))</f>
        <v>900</v>
      </c>
      <c r="H26" s="21" t="str">
        <f>IF(P3+N3=2,"400",IF(P3+N3=1,"800", "1200"))</f>
        <v>1200</v>
      </c>
    </row>
    <row r="27" spans="2:8" ht="15.75" x14ac:dyDescent="0.25">
      <c r="B27" s="21" t="s">
        <v>352</v>
      </c>
      <c r="C27" s="21" t="s">
        <v>36</v>
      </c>
      <c r="D27" s="21" t="s">
        <v>56</v>
      </c>
      <c r="E27" s="38" t="str">
        <f>IF(N4+P2=2,"100",IF(N4+P2=1,"200", "300"))</f>
        <v>300</v>
      </c>
      <c r="F27" s="21" t="str">
        <f>IF(N4+P2=2,"200",IF(N4+P2=1,"400", "600"))</f>
        <v>600</v>
      </c>
      <c r="G27" s="21" t="str">
        <f>IF(N4+P2=2,"300",IF(N4+P2=1,"600", "900"))</f>
        <v>900</v>
      </c>
      <c r="H27" s="21" t="str">
        <f>IF(N4+P2=2,"400",IF(N4+P2=1,"800", "1200"))</f>
        <v>1200</v>
      </c>
    </row>
    <row r="28" spans="2:8" ht="15.75" x14ac:dyDescent="0.25">
      <c r="B28" s="21" t="s">
        <v>353</v>
      </c>
      <c r="C28" s="21" t="s">
        <v>24</v>
      </c>
      <c r="D28" s="21" t="s">
        <v>268</v>
      </c>
      <c r="E28" s="38" t="str">
        <f>IF(N2+P3=2,"100",IF(N2+P3=1,"200", "300"))</f>
        <v>200</v>
      </c>
      <c r="F28" s="21" t="str">
        <f>IF(N2+P3=2,"200",IF(N2+P3=1,"400", "600"))</f>
        <v>400</v>
      </c>
      <c r="G28" s="21" t="str">
        <f>IF(N2+P3=2,"300",IF(N2+P3=1,"600", "900"))</f>
        <v>600</v>
      </c>
      <c r="H28" s="21" t="str">
        <f>IF(N2+P3=2,"400",IF(N2+P3=1,"800", "1200"))</f>
        <v>800</v>
      </c>
    </row>
    <row r="29" spans="2:8" ht="15.75" x14ac:dyDescent="0.25">
      <c r="B29" s="21" t="s">
        <v>354</v>
      </c>
      <c r="C29" s="21" t="s">
        <v>36</v>
      </c>
      <c r="D29" s="21" t="s">
        <v>271</v>
      </c>
      <c r="E29" s="38" t="str">
        <f>IF(T2+P2=2,"100",IF(T2+P2=1,"200", "300"))</f>
        <v>300</v>
      </c>
      <c r="F29" s="21" t="str">
        <f>IF(T2+P2=2,"200",IF(T2+P2=1,"400", "600"))</f>
        <v>600</v>
      </c>
      <c r="G29" s="21" t="str">
        <f>IF(T2+P2=2,"300",IF(T2+P2=1,"600", "900"))</f>
        <v>900</v>
      </c>
      <c r="H29" s="21" t="str">
        <f>IF(T2+P2=2,"400",IF(T2+P2=1,"800", "1200"))</f>
        <v>1200</v>
      </c>
    </row>
    <row r="30" spans="2:8" ht="15.75" x14ac:dyDescent="0.25">
      <c r="B30" s="21" t="s">
        <v>355</v>
      </c>
      <c r="C30" s="21" t="s">
        <v>267</v>
      </c>
      <c r="D30" s="21" t="s">
        <v>56</v>
      </c>
      <c r="E30" s="38" t="str">
        <f>IF(N4+R4=2,"100",IF(N4+R4=1,"200", "300"))</f>
        <v>300</v>
      </c>
      <c r="F30" s="21" t="str">
        <f>IF(N4+R4=2,"200",IF(N4+R4=1,"400", "600"))</f>
        <v>600</v>
      </c>
      <c r="G30" s="21" t="str">
        <f>IF(N4+R4=2,"300",IF(N4+R4=1,"600", "900"))</f>
        <v>900</v>
      </c>
      <c r="H30" s="21" t="str">
        <f>IF(N4+R4=2,"400",IF(N4+R4=1,"800", "1200"))</f>
        <v>1200</v>
      </c>
    </row>
    <row r="31" spans="2:8" ht="15.75" x14ac:dyDescent="0.25">
      <c r="B31" s="21" t="s">
        <v>356</v>
      </c>
      <c r="C31" s="21" t="s">
        <v>267</v>
      </c>
      <c r="D31" s="22" t="s">
        <v>48</v>
      </c>
      <c r="E31" s="38" t="str">
        <f>IF(L4+R4=2,"100",IF(L4+R4=1,"200", "300"))</f>
        <v>300</v>
      </c>
      <c r="F31" s="21" t="str">
        <f>IF(L4+R4=2,"200",IF(L4+R4=1,"400", "600"))</f>
        <v>600</v>
      </c>
      <c r="G31" s="21" t="str">
        <f>IF(L4+R4=2,"300",IF(L4+R4=1,"600", "900"))</f>
        <v>900</v>
      </c>
      <c r="H31" s="21" t="str">
        <f>IF(L4+R4=2,"400",IF(L4+R4=1,"800", "1200"))</f>
        <v>1200</v>
      </c>
    </row>
    <row r="32" spans="2:8" ht="15.75" x14ac:dyDescent="0.25">
      <c r="B32" s="21" t="s">
        <v>357</v>
      </c>
      <c r="C32" s="21" t="s">
        <v>24</v>
      </c>
      <c r="D32" s="22" t="s">
        <v>48</v>
      </c>
      <c r="E32" s="38" t="str">
        <f>IF(L4+P3=2,"100",IF(L4+P3=1,"200", "300"))</f>
        <v>300</v>
      </c>
      <c r="F32" s="21" t="str">
        <f>IF(L4+P3=2,"200",IF(L4+P3=1,"400", "600"))</f>
        <v>600</v>
      </c>
      <c r="G32" s="21" t="str">
        <f>IF(L4+P3=2,"300",IF(L4+P3=1,"600", "900"))</f>
        <v>900</v>
      </c>
      <c r="H32" s="21" t="str">
        <f>IF(L4+P3=2,"400",IF(L4+P3=1,"800", "1200"))</f>
        <v>1200</v>
      </c>
    </row>
    <row r="33" spans="2:9" ht="15.75" x14ac:dyDescent="0.25">
      <c r="B33" s="21" t="s">
        <v>358</v>
      </c>
      <c r="C33" s="21" t="s">
        <v>36</v>
      </c>
      <c r="D33" s="22" t="s">
        <v>271</v>
      </c>
      <c r="E33" s="38" t="str">
        <f>IF(T2+P2=2,"100",IF(T2+P2=1,"200", "300"))</f>
        <v>300</v>
      </c>
      <c r="F33" s="21" t="str">
        <f>IF(T2+P2=2,"200",IF(T2+P2=1,"400", "600"))</f>
        <v>600</v>
      </c>
      <c r="G33" s="21" t="str">
        <f>IF(T2+P2=2,"300",IF(T2+P2=1,"600", "900"))</f>
        <v>900</v>
      </c>
      <c r="H33" s="21" t="str">
        <f>IF(T2+P2=2,"400",IF(T2+P2=1,"800", "1200"))</f>
        <v>1200</v>
      </c>
    </row>
    <row r="34" spans="2:9" ht="15.75" x14ac:dyDescent="0.25">
      <c r="B34" s="21" t="s">
        <v>359</v>
      </c>
      <c r="C34" s="21" t="s">
        <v>36</v>
      </c>
      <c r="D34" s="21" t="s">
        <v>268</v>
      </c>
      <c r="E34" s="38" t="str">
        <f>IF(N2+P2=2,"100",IF(N2+P2=1,"200", "300"))</f>
        <v>200</v>
      </c>
      <c r="F34" s="21" t="str">
        <f>IF(N2+P2=2,"200",IF(N2+P2=1,"400", "600"))</f>
        <v>400</v>
      </c>
      <c r="G34" s="21" t="str">
        <f>IF(N2+P2=2,"300",IF(N2+P2=1,"600", "900"))</f>
        <v>600</v>
      </c>
      <c r="H34" s="21" t="str">
        <f>IF(N2+P2=2,"400",IF(N2+P2=1,"800", "1200"))</f>
        <v>800</v>
      </c>
    </row>
    <row r="35" spans="2:9" ht="15.75" x14ac:dyDescent="0.25">
      <c r="B35" s="21"/>
      <c r="C35" s="21"/>
      <c r="D35" s="21"/>
      <c r="E35" s="38"/>
      <c r="F35" s="19"/>
      <c r="G35" s="19"/>
      <c r="H35" s="19"/>
      <c r="I35" s="19"/>
    </row>
    <row r="36" spans="2:9" ht="15.75" x14ac:dyDescent="0.25">
      <c r="B36" s="21"/>
      <c r="C36" s="21"/>
      <c r="D36" s="21"/>
      <c r="E36" s="38"/>
      <c r="F36" s="19"/>
      <c r="G36" s="19"/>
      <c r="H36" s="19"/>
      <c r="I36" s="19"/>
    </row>
    <row r="40" spans="2:9" ht="21" x14ac:dyDescent="0.35">
      <c r="H40" s="1"/>
      <c r="I40" s="1"/>
    </row>
    <row r="41" spans="2:9" x14ac:dyDescent="0.25">
      <c r="H41" s="17"/>
      <c r="I41" s="17"/>
    </row>
  </sheetData>
  <sheetProtection algorithmName="SHA-512" hashValue="rEdBvrfFp48rS6bvQMhufmCXWhBLWGgePEZOfplcEgfSMKQ36770cOgFdkVFJq2wz1EaT2TE2pMS4PSawCyEjQ==" saltValue="7LimNEk3NC5+NwXvlrIf+g==" spinCount="100000" sheet="1" objects="1" scenarios="1" selectLockedCells="1" autoFilter="0"/>
  <conditionalFormatting sqref="I25:I30 L35 K31:K34">
    <cfRule type="colorScale" priority="1">
      <colorScale>
        <cfvo type="min"/>
        <cfvo type="percentile" val="50"/>
        <cfvo type="max"/>
        <color rgb="FFF8696B"/>
        <color rgb="FFFCFCFF"/>
        <color rgb="FF63BE7B"/>
      </colorScale>
    </cfRule>
  </conditionalFormatting>
  <conditionalFormatting sqref="C16:E16 D7:D34 D31:G33 B17:E29 B30 D30:E30">
    <cfRule type="colorScale" priority="2">
      <colorScale>
        <cfvo type="min"/>
        <cfvo type="percentile" val="50"/>
        <cfvo type="max"/>
        <color rgb="FFF8696B"/>
        <color rgb="FFFCFCFF"/>
        <color rgb="FF63BE7B"/>
      </colorScale>
    </cfRule>
  </conditionalFormatting>
  <dataValidations count="1">
    <dataValidation type="list" allowBlank="1" showInputMessage="1" showErrorMessage="1" sqref="L2:L5 N2:N5 P2:P5 R2:R5 T2:T4">
      <formula1>$G$3:$G$4</formula1>
    </dataValidation>
  </dataValidations>
  <pageMargins left="0.7" right="0.7" top="0.75" bottom="0.75" header="0.3" footer="0.3"/>
  <pageSetup paperSize="9" orientation="portrait" horizontalDpi="0"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9" tint="0.39997558519241921"/>
  </sheetPr>
  <dimension ref="B1:S41"/>
  <sheetViews>
    <sheetView showGridLines="0" zoomScale="85" zoomScaleNormal="85" workbookViewId="0">
      <selection activeCell="K2" sqref="K2"/>
    </sheetView>
  </sheetViews>
  <sheetFormatPr defaultRowHeight="15" x14ac:dyDescent="0.25"/>
  <cols>
    <col min="1" max="1" width="1.42578125" customWidth="1"/>
    <col min="2" max="2" width="11.42578125" customWidth="1"/>
    <col min="3" max="3" width="22.7109375" customWidth="1"/>
    <col min="4" max="4" width="19.42578125" customWidth="1"/>
    <col min="5" max="5" width="17.28515625" customWidth="1"/>
    <col min="6" max="6" width="18.5703125" customWidth="1"/>
    <col min="7" max="7" width="79.7109375" customWidth="1"/>
    <col min="8" max="8" width="15.140625" customWidth="1"/>
    <col min="9" max="9" width="4.5703125" customWidth="1"/>
    <col min="10" max="10" width="16.140625" customWidth="1"/>
    <col min="11" max="11" width="7.5703125" customWidth="1"/>
    <col min="12" max="12" width="16.140625" customWidth="1"/>
    <col min="13" max="13" width="7.5703125" customWidth="1"/>
    <col min="14" max="14" width="16.140625" customWidth="1"/>
    <col min="15" max="15" width="7.5703125" customWidth="1"/>
    <col min="16" max="16" width="16.140625" customWidth="1"/>
    <col min="17" max="17" width="7.5703125" customWidth="1"/>
    <col min="18" max="18" width="16.140625" customWidth="1"/>
    <col min="19" max="19" width="7.5703125" customWidth="1"/>
  </cols>
  <sheetData>
    <row r="1" spans="2:19" x14ac:dyDescent="0.25">
      <c r="B1" s="29" t="s">
        <v>327</v>
      </c>
    </row>
    <row r="2" spans="2:19" ht="20.25" customHeight="1" x14ac:dyDescent="0.35">
      <c r="B2" s="1" t="s">
        <v>365</v>
      </c>
      <c r="G2" s="3" t="s">
        <v>319</v>
      </c>
      <c r="J2" s="26" t="s">
        <v>62</v>
      </c>
      <c r="K2" s="47"/>
      <c r="L2" s="26" t="s">
        <v>268</v>
      </c>
      <c r="M2" s="47">
        <v>1</v>
      </c>
      <c r="N2" s="26" t="s">
        <v>36</v>
      </c>
      <c r="O2" s="47"/>
      <c r="P2" s="26" t="s">
        <v>269</v>
      </c>
      <c r="Q2" s="47"/>
      <c r="R2" s="27" t="s">
        <v>271</v>
      </c>
      <c r="S2" s="47"/>
    </row>
    <row r="3" spans="2:19" ht="20.25" customHeight="1" x14ac:dyDescent="0.35">
      <c r="E3" s="25"/>
      <c r="F3" s="25"/>
      <c r="G3" s="61">
        <v>1</v>
      </c>
      <c r="J3" s="26" t="s">
        <v>66</v>
      </c>
      <c r="K3" s="47"/>
      <c r="L3" s="26" t="s">
        <v>291</v>
      </c>
      <c r="M3" s="47"/>
      <c r="N3" s="26" t="s">
        <v>24</v>
      </c>
      <c r="O3" s="47"/>
      <c r="P3" s="26" t="s">
        <v>270</v>
      </c>
      <c r="Q3" s="47"/>
      <c r="R3" s="27" t="s">
        <v>278</v>
      </c>
      <c r="S3" s="47"/>
    </row>
    <row r="4" spans="2:19" ht="20.25" customHeight="1" x14ac:dyDescent="0.25">
      <c r="D4" s="25"/>
      <c r="E4" s="25"/>
      <c r="F4" s="25"/>
      <c r="J4" s="26" t="s">
        <v>48</v>
      </c>
      <c r="K4" s="47"/>
      <c r="L4" s="26" t="s">
        <v>56</v>
      </c>
      <c r="M4" s="47"/>
      <c r="N4" s="26" t="s">
        <v>25</v>
      </c>
      <c r="O4" s="47"/>
      <c r="P4" s="26" t="s">
        <v>267</v>
      </c>
      <c r="Q4" s="47"/>
      <c r="R4" s="27" t="s">
        <v>23</v>
      </c>
      <c r="S4" s="47"/>
    </row>
    <row r="5" spans="2:19" ht="20.25" customHeight="1" x14ac:dyDescent="0.25">
      <c r="B5" s="32" t="s">
        <v>330</v>
      </c>
      <c r="J5" s="26" t="s">
        <v>50</v>
      </c>
      <c r="K5" s="47"/>
      <c r="L5" s="26" t="s">
        <v>318</v>
      </c>
      <c r="M5" s="47"/>
      <c r="N5" s="26" t="s">
        <v>43</v>
      </c>
      <c r="O5" s="47"/>
      <c r="P5" s="26" t="s">
        <v>16</v>
      </c>
      <c r="Q5" s="47"/>
      <c r="R5" s="9"/>
      <c r="S5" s="9"/>
    </row>
    <row r="6" spans="2:19" ht="18.75" x14ac:dyDescent="0.3">
      <c r="B6" s="18" t="s">
        <v>316</v>
      </c>
      <c r="C6" s="18" t="s">
        <v>255</v>
      </c>
      <c r="D6" s="18" t="s">
        <v>256</v>
      </c>
      <c r="E6" s="18" t="s">
        <v>257</v>
      </c>
      <c r="F6" s="18" t="s">
        <v>258</v>
      </c>
      <c r="G6" s="18" t="s">
        <v>259</v>
      </c>
      <c r="H6" s="18" t="s">
        <v>317</v>
      </c>
    </row>
    <row r="7" spans="2:19" ht="60" hidden="1" x14ac:dyDescent="0.25">
      <c r="B7" s="23">
        <v>1</v>
      </c>
      <c r="C7" s="33" t="s">
        <v>245</v>
      </c>
      <c r="D7" s="22" t="s">
        <v>260</v>
      </c>
      <c r="E7" s="21" t="s">
        <v>62</v>
      </c>
      <c r="F7" s="21" t="s">
        <v>66</v>
      </c>
      <c r="G7" s="20" t="s">
        <v>292</v>
      </c>
      <c r="H7" s="21" t="str">
        <f>IF(K2+K3=2,"200",IF(K2+K3=1,"300", "600"))</f>
        <v>600</v>
      </c>
    </row>
    <row r="8" spans="2:19" ht="87.75" customHeight="1" x14ac:dyDescent="0.25">
      <c r="B8" s="23">
        <v>1</v>
      </c>
      <c r="C8" s="33" t="s">
        <v>246</v>
      </c>
      <c r="D8" s="22" t="s">
        <v>261</v>
      </c>
      <c r="E8" s="21" t="s">
        <v>24</v>
      </c>
      <c r="F8" s="21" t="s">
        <v>48</v>
      </c>
      <c r="G8" s="20" t="s">
        <v>293</v>
      </c>
      <c r="H8" s="21" t="str">
        <f>IF(O3+K4=2,"200",IF(O3+K4=1,"300", "600"))</f>
        <v>600</v>
      </c>
      <c r="K8" s="28"/>
      <c r="L8" s="28"/>
      <c r="M8" s="28"/>
    </row>
    <row r="9" spans="2:19" ht="75" x14ac:dyDescent="0.25">
      <c r="B9" s="23">
        <v>1</v>
      </c>
      <c r="C9" s="33" t="s">
        <v>247</v>
      </c>
      <c r="D9" s="22" t="s">
        <v>260</v>
      </c>
      <c r="E9" s="21" t="s">
        <v>267</v>
      </c>
      <c r="F9" s="21" t="s">
        <v>48</v>
      </c>
      <c r="G9" s="20" t="s">
        <v>294</v>
      </c>
      <c r="H9" s="21" t="str">
        <f>IF(Q4+K4=2,"200",IF(Q4+K4=1,"300", "600"))</f>
        <v>600</v>
      </c>
      <c r="K9" s="28"/>
    </row>
    <row r="10" spans="2:19" ht="90" x14ac:dyDescent="0.25">
      <c r="B10" s="23">
        <v>1</v>
      </c>
      <c r="C10" s="33" t="s">
        <v>248</v>
      </c>
      <c r="D10" s="22" t="s">
        <v>262</v>
      </c>
      <c r="E10" s="21" t="s">
        <v>268</v>
      </c>
      <c r="F10" s="21" t="s">
        <v>50</v>
      </c>
      <c r="G10" s="20" t="s">
        <v>295</v>
      </c>
      <c r="H10" s="21" t="str">
        <f>IF(M2+K5=2,"200",IF(M2+K5=1,"300", "600"))</f>
        <v>300</v>
      </c>
      <c r="K10" s="28"/>
    </row>
    <row r="11" spans="2:19" ht="60" hidden="1" x14ac:dyDescent="0.25">
      <c r="B11" s="23">
        <v>1</v>
      </c>
      <c r="C11" s="33" t="s">
        <v>249</v>
      </c>
      <c r="D11" s="22" t="s">
        <v>263</v>
      </c>
      <c r="E11" s="21" t="s">
        <v>25</v>
      </c>
      <c r="F11" s="21" t="s">
        <v>269</v>
      </c>
      <c r="G11" s="20" t="s">
        <v>296</v>
      </c>
      <c r="H11" s="21" t="str">
        <f>IF(O4+Q2=2,"200",IF(O4+Q2=1,"300", "600"))</f>
        <v>600</v>
      </c>
    </row>
    <row r="12" spans="2:19" ht="75" hidden="1" x14ac:dyDescent="0.25">
      <c r="B12" s="23">
        <v>1</v>
      </c>
      <c r="C12" s="33" t="s">
        <v>250</v>
      </c>
      <c r="D12" s="22" t="s">
        <v>260</v>
      </c>
      <c r="E12" s="21" t="s">
        <v>62</v>
      </c>
      <c r="F12" s="21" t="s">
        <v>269</v>
      </c>
      <c r="G12" s="20" t="s">
        <v>297</v>
      </c>
      <c r="H12" s="21" t="str">
        <f>IF(K2+Q2=2,"200",IF(K2+Q2=1,"300", "600"))</f>
        <v>600</v>
      </c>
    </row>
    <row r="13" spans="2:19" ht="75" x14ac:dyDescent="0.25">
      <c r="B13" s="23">
        <v>1</v>
      </c>
      <c r="C13" s="33" t="s">
        <v>251</v>
      </c>
      <c r="D13" s="22" t="s">
        <v>264</v>
      </c>
      <c r="E13" s="21" t="s">
        <v>268</v>
      </c>
      <c r="F13" s="21" t="s">
        <v>270</v>
      </c>
      <c r="G13" s="20" t="s">
        <v>298</v>
      </c>
      <c r="H13" s="21" t="str">
        <f>IF(M2+Q3=2,"200",IF(M2+Q3=1,"300", "600"))</f>
        <v>300</v>
      </c>
    </row>
    <row r="14" spans="2:19" ht="63" hidden="1" x14ac:dyDescent="0.25">
      <c r="B14" s="23">
        <v>1</v>
      </c>
      <c r="C14" s="33" t="s">
        <v>252</v>
      </c>
      <c r="D14" s="22" t="s">
        <v>265</v>
      </c>
      <c r="E14" s="21" t="s">
        <v>25</v>
      </c>
      <c r="F14" s="21" t="s">
        <v>271</v>
      </c>
      <c r="G14" s="20" t="s">
        <v>299</v>
      </c>
      <c r="H14" s="21" t="str">
        <f>IF(O4+S2=2,"200",IF(O4+S2=1,"300", "600"))</f>
        <v>600</v>
      </c>
    </row>
    <row r="15" spans="2:19" ht="330" x14ac:dyDescent="0.25">
      <c r="B15" s="23">
        <v>1</v>
      </c>
      <c r="C15" s="33" t="s">
        <v>253</v>
      </c>
      <c r="D15" s="22" t="s">
        <v>264</v>
      </c>
      <c r="E15" s="21" t="s">
        <v>16</v>
      </c>
      <c r="F15" s="21" t="s">
        <v>270</v>
      </c>
      <c r="G15" s="20" t="s">
        <v>300</v>
      </c>
      <c r="H15" s="21" t="str">
        <f>IF(Q5+Q3=2,"200",IF(Q5+Q3=1,"300", "600"))</f>
        <v>600</v>
      </c>
    </row>
    <row r="16" spans="2:19" ht="45" x14ac:dyDescent="0.25">
      <c r="B16" s="23">
        <v>1</v>
      </c>
      <c r="C16" s="33" t="s">
        <v>254</v>
      </c>
      <c r="D16" s="22" t="s">
        <v>266</v>
      </c>
      <c r="E16" s="21" t="s">
        <v>23</v>
      </c>
      <c r="F16" s="21" t="s">
        <v>269</v>
      </c>
      <c r="G16" s="20" t="s">
        <v>301</v>
      </c>
      <c r="H16" s="21" t="str">
        <f>IF(S4+Q2=2,"200",IF(S4+Q2=1,"300", "600"))</f>
        <v>600</v>
      </c>
    </row>
    <row r="17" spans="2:8" ht="75" hidden="1" x14ac:dyDescent="0.25">
      <c r="B17" s="23">
        <v>1</v>
      </c>
      <c r="C17" s="33" t="s">
        <v>272</v>
      </c>
      <c r="D17" s="22" t="s">
        <v>263</v>
      </c>
      <c r="E17" s="21" t="s">
        <v>25</v>
      </c>
      <c r="F17" s="21" t="s">
        <v>269</v>
      </c>
      <c r="G17" s="20" t="s">
        <v>302</v>
      </c>
      <c r="H17" s="21" t="str">
        <f>IF(O4+Q2=2,"200",IF(O4+Q2=1,"300", "600"))</f>
        <v>600</v>
      </c>
    </row>
    <row r="18" spans="2:8" ht="60" hidden="1" x14ac:dyDescent="0.25">
      <c r="B18" s="23">
        <v>1</v>
      </c>
      <c r="C18" s="33" t="s">
        <v>273</v>
      </c>
      <c r="D18" s="22" t="s">
        <v>276</v>
      </c>
      <c r="E18" s="21" t="s">
        <v>24</v>
      </c>
      <c r="F18" s="21" t="s">
        <v>50</v>
      </c>
      <c r="G18" s="20" t="s">
        <v>303</v>
      </c>
      <c r="H18" s="21" t="str">
        <f>IF(O3+Q2=2,"200",IF(O3+Q2=1,"300", "600"))</f>
        <v>600</v>
      </c>
    </row>
    <row r="19" spans="2:8" ht="30" x14ac:dyDescent="0.25">
      <c r="B19" s="23">
        <v>1</v>
      </c>
      <c r="C19" s="33" t="s">
        <v>274</v>
      </c>
      <c r="D19" s="22" t="s">
        <v>260</v>
      </c>
      <c r="E19" s="21" t="s">
        <v>267</v>
      </c>
      <c r="F19" s="21" t="s">
        <v>268</v>
      </c>
      <c r="G19" s="20" t="s">
        <v>304</v>
      </c>
      <c r="H19" s="21" t="str">
        <f>IF(Q4+M2=2,"200",IF(Q4+M2=1,"300", "600"))</f>
        <v>300</v>
      </c>
    </row>
    <row r="20" spans="2:8" ht="60" hidden="1" x14ac:dyDescent="0.25">
      <c r="B20" s="23">
        <v>1</v>
      </c>
      <c r="C20" s="34" t="s">
        <v>286</v>
      </c>
      <c r="D20" s="21" t="s">
        <v>261</v>
      </c>
      <c r="E20" s="21" t="s">
        <v>24</v>
      </c>
      <c r="F20" s="21" t="s">
        <v>270</v>
      </c>
      <c r="G20" s="20" t="s">
        <v>305</v>
      </c>
      <c r="H20" s="21" t="str">
        <f>IF(O3+Q3=2,"200",IF(O3+Q3=1,"300", "600"))</f>
        <v>600</v>
      </c>
    </row>
    <row r="21" spans="2:8" ht="150" x14ac:dyDescent="0.25">
      <c r="B21" s="23">
        <v>1</v>
      </c>
      <c r="C21" s="33" t="s">
        <v>288</v>
      </c>
      <c r="D21" s="21" t="s">
        <v>262</v>
      </c>
      <c r="E21" s="21" t="s">
        <v>43</v>
      </c>
      <c r="F21" s="21" t="s">
        <v>50</v>
      </c>
      <c r="G21" s="20" t="s">
        <v>306</v>
      </c>
      <c r="H21" s="21" t="str">
        <f>IF(K5+O5=2,"200",IF(K5+O5=1,"300", "600"))</f>
        <v>600</v>
      </c>
    </row>
    <row r="22" spans="2:8" ht="45" hidden="1" x14ac:dyDescent="0.25">
      <c r="B22" s="23">
        <v>1</v>
      </c>
      <c r="C22" s="33" t="s">
        <v>277</v>
      </c>
      <c r="D22" s="21" t="s">
        <v>264</v>
      </c>
      <c r="E22" s="21" t="s">
        <v>267</v>
      </c>
      <c r="F22" s="21" t="s">
        <v>278</v>
      </c>
      <c r="G22" s="20" t="s">
        <v>307</v>
      </c>
      <c r="H22" s="21" t="str">
        <f>IF(M14+K17=2,"200",IF(M14+K17=1,"300", "600"))</f>
        <v>600</v>
      </c>
    </row>
    <row r="23" spans="2:8" ht="75" x14ac:dyDescent="0.25">
      <c r="B23" s="23">
        <v>1</v>
      </c>
      <c r="C23" s="33" t="s">
        <v>279</v>
      </c>
      <c r="D23" s="22" t="s">
        <v>264</v>
      </c>
      <c r="E23" s="21" t="s">
        <v>267</v>
      </c>
      <c r="F23" s="21" t="s">
        <v>48</v>
      </c>
      <c r="G23" s="20" t="s">
        <v>308</v>
      </c>
      <c r="H23" s="21" t="str">
        <f>IF(Q4+K4=2,"200",IF(Q4+K4=1,"300", "600"))</f>
        <v>600</v>
      </c>
    </row>
    <row r="24" spans="2:8" ht="75" hidden="1" x14ac:dyDescent="0.25">
      <c r="B24" s="23">
        <v>1</v>
      </c>
      <c r="C24" s="33" t="s">
        <v>289</v>
      </c>
      <c r="D24" s="21" t="s">
        <v>264</v>
      </c>
      <c r="E24" s="21" t="s">
        <v>23</v>
      </c>
      <c r="F24" s="21" t="s">
        <v>269</v>
      </c>
      <c r="G24" s="20" t="s">
        <v>309</v>
      </c>
      <c r="H24" s="21" t="str">
        <f>IF(K2+K3=2,"200",IF(K2+K3=1,"300", "600"))</f>
        <v>600</v>
      </c>
    </row>
    <row r="25" spans="2:8" ht="45" x14ac:dyDescent="0.25">
      <c r="B25" s="23">
        <v>1</v>
      </c>
      <c r="C25" s="33" t="s">
        <v>280</v>
      </c>
      <c r="D25" s="21" t="s">
        <v>264</v>
      </c>
      <c r="E25" s="21" t="s">
        <v>23</v>
      </c>
      <c r="F25" s="21" t="s">
        <v>268</v>
      </c>
      <c r="G25" s="20" t="s">
        <v>310</v>
      </c>
      <c r="H25" s="21" t="str">
        <f>IF(S4+M2=2,"200",IF(S4+M2=1,"300", "600"))</f>
        <v>300</v>
      </c>
    </row>
    <row r="26" spans="2:8" ht="120" hidden="1" x14ac:dyDescent="0.25">
      <c r="B26" s="23">
        <v>1</v>
      </c>
      <c r="C26" s="33" t="s">
        <v>281</v>
      </c>
      <c r="D26" s="21" t="s">
        <v>264</v>
      </c>
      <c r="E26" s="21" t="s">
        <v>62</v>
      </c>
      <c r="F26" s="21" t="s">
        <v>270</v>
      </c>
      <c r="G26" s="20" t="s">
        <v>311</v>
      </c>
      <c r="H26" s="21" t="str">
        <f>IF(K2+Q3=2,"200",IF(K2+Q3=1,"300", "600"))</f>
        <v>600</v>
      </c>
    </row>
    <row r="27" spans="2:8" ht="75" x14ac:dyDescent="0.25">
      <c r="B27" s="23">
        <v>1</v>
      </c>
      <c r="C27" s="33" t="s">
        <v>282</v>
      </c>
      <c r="D27" s="21" t="s">
        <v>283</v>
      </c>
      <c r="E27" s="21" t="s">
        <v>36</v>
      </c>
      <c r="F27" s="21" t="s">
        <v>271</v>
      </c>
      <c r="G27" s="20" t="s">
        <v>312</v>
      </c>
      <c r="H27" s="21" t="str">
        <f>IF(O2+S2=2,"200",IF(O2+S2=1,"300", "600"))</f>
        <v>600</v>
      </c>
    </row>
    <row r="28" spans="2:8" ht="90" hidden="1" x14ac:dyDescent="0.25">
      <c r="B28" s="23">
        <v>1</v>
      </c>
      <c r="C28" s="33" t="s">
        <v>275</v>
      </c>
      <c r="D28" s="24" t="s">
        <v>290</v>
      </c>
      <c r="E28" s="21" t="s">
        <v>24</v>
      </c>
      <c r="F28" s="21" t="s">
        <v>291</v>
      </c>
      <c r="G28" s="20" t="s">
        <v>313</v>
      </c>
      <c r="H28" s="21" t="str">
        <f>IF(O3+M3=2,"200",IF(O3+M3=1,"300", "600"))</f>
        <v>600</v>
      </c>
    </row>
    <row r="29" spans="2:8" ht="90" x14ac:dyDescent="0.25">
      <c r="B29" s="23">
        <v>1</v>
      </c>
      <c r="C29" s="33" t="s">
        <v>284</v>
      </c>
      <c r="D29" s="21" t="s">
        <v>285</v>
      </c>
      <c r="E29" s="21" t="s">
        <v>36</v>
      </c>
      <c r="F29" s="21" t="s">
        <v>271</v>
      </c>
      <c r="G29" s="20" t="s">
        <v>314</v>
      </c>
      <c r="H29" s="21" t="str">
        <f>IF(O2+S2=2,"200",IF(O2+S2=1,"300", "600"))</f>
        <v>600</v>
      </c>
    </row>
    <row r="30" spans="2:8" ht="165" x14ac:dyDescent="0.25">
      <c r="B30" s="23">
        <v>1</v>
      </c>
      <c r="C30" s="33" t="s">
        <v>287</v>
      </c>
      <c r="D30" s="21" t="s">
        <v>264</v>
      </c>
      <c r="E30" s="21" t="s">
        <v>268</v>
      </c>
      <c r="F30" s="21" t="s">
        <v>278</v>
      </c>
      <c r="G30" s="20" t="s">
        <v>315</v>
      </c>
      <c r="H30" s="21" t="str">
        <f>IF(M2+S3=2,"200",IF(M2+S3=1,"300", "600"))</f>
        <v>300</v>
      </c>
    </row>
    <row r="31" spans="2:8" x14ac:dyDescent="0.25">
      <c r="C31" s="5"/>
      <c r="D31" s="6"/>
      <c r="E31" s="5"/>
      <c r="F31" s="5"/>
      <c r="G31" s="5"/>
    </row>
    <row r="32" spans="2:8" x14ac:dyDescent="0.25">
      <c r="C32" s="5"/>
      <c r="D32" s="20"/>
      <c r="E32" s="19"/>
      <c r="F32" s="19"/>
      <c r="G32" s="5"/>
    </row>
    <row r="33" spans="3:8" x14ac:dyDescent="0.25">
      <c r="C33" s="5"/>
      <c r="D33" s="20"/>
      <c r="E33" s="19"/>
      <c r="F33" s="19"/>
      <c r="G33" s="5"/>
    </row>
    <row r="40" spans="3:8" ht="21" x14ac:dyDescent="0.35">
      <c r="H40" s="1"/>
    </row>
    <row r="41" spans="3:8" x14ac:dyDescent="0.25">
      <c r="H41" s="17"/>
    </row>
  </sheetData>
  <sheetProtection algorithmName="SHA-512" hashValue="rRTjqns4EVYWPz+FsP69nQO9M74pHPdxo034C/Mao5g9po7qGlfN+/fPYeTTKWLhTye9LSIg9d7ab/3nJT2TwA==" saltValue="3cq+pLr/nGTku8cOzo2d8A==" spinCount="100000" sheet="1" objects="1" scenarios="1" selectLockedCells="1" autoFilter="0"/>
  <conditionalFormatting sqref="D32:G33 C17:G31 D7:G16">
    <cfRule type="colorScale" priority="2">
      <colorScale>
        <cfvo type="min"/>
        <cfvo type="percentile" val="50"/>
        <cfvo type="max"/>
        <color rgb="FFF8696B"/>
        <color rgb="FFFCFCFF"/>
        <color rgb="FF63BE7B"/>
      </colorScale>
    </cfRule>
  </conditionalFormatting>
  <conditionalFormatting sqref="K25:K35">
    <cfRule type="colorScale" priority="1">
      <colorScale>
        <cfvo type="min"/>
        <cfvo type="percentile" val="50"/>
        <cfvo type="max"/>
        <color rgb="FFF8696B"/>
        <color rgb="FFFCFCFF"/>
        <color rgb="FF63BE7B"/>
      </colorScale>
    </cfRule>
  </conditionalFormatting>
  <dataValidations count="1">
    <dataValidation type="list" allowBlank="1" showInputMessage="1" showErrorMessage="1" sqref="K2:K5 M2:M5 O2:O5 Q2:Q5 S2:S4">
      <formula1>$G$3:$G$4</formula1>
    </dataValidation>
  </dataValidations>
  <pageMargins left="0.7" right="0.7" top="0.75" bottom="0.75" header="0.3" footer="0.3"/>
  <pageSetup paperSize="9" orientation="portrait" horizontalDpi="0" verticalDpi="0" r:id="rId1"/>
  <ignoredErrors>
    <ignoredError sqref="H8:H21 H22:H30" calculatedColumn="1"/>
  </ignoredErrors>
  <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theme="7" tint="-0.499984740745262"/>
  </sheetPr>
  <dimension ref="B1:I30"/>
  <sheetViews>
    <sheetView showGridLines="0" workbookViewId="0">
      <selection activeCell="I2" sqref="I2"/>
    </sheetView>
  </sheetViews>
  <sheetFormatPr defaultRowHeight="15" x14ac:dyDescent="0.25"/>
  <cols>
    <col min="1" max="2" width="1.42578125" customWidth="1"/>
    <col min="3" max="3" width="13.7109375" customWidth="1"/>
    <col min="4" max="4" width="32.5703125" customWidth="1"/>
    <col min="5" max="5" width="89.5703125" customWidth="1"/>
    <col min="6" max="6" width="1.42578125" customWidth="1"/>
    <col min="7" max="7" width="23.85546875" customWidth="1"/>
  </cols>
  <sheetData>
    <row r="1" spans="2:9" ht="15.75" thickBot="1" x14ac:dyDescent="0.3">
      <c r="B1" s="29" t="s">
        <v>327</v>
      </c>
    </row>
    <row r="2" spans="2:9" ht="21.75" thickBot="1" x14ac:dyDescent="0.4">
      <c r="B2" s="1" t="s">
        <v>366</v>
      </c>
      <c r="I2" s="48">
        <v>84</v>
      </c>
    </row>
    <row r="5" spans="2:9" ht="32.25" x14ac:dyDescent="0.25">
      <c r="C5" s="39" t="s">
        <v>442</v>
      </c>
      <c r="D5" s="40" t="s">
        <v>443</v>
      </c>
      <c r="E5" s="40" t="s">
        <v>444</v>
      </c>
      <c r="F5" s="14"/>
    </row>
    <row r="6" spans="2:9" ht="46.5" customHeight="1" x14ac:dyDescent="0.25">
      <c r="C6" s="30">
        <v>1</v>
      </c>
      <c r="D6" s="43" t="s">
        <v>392</v>
      </c>
      <c r="E6" s="41" t="s">
        <v>417</v>
      </c>
      <c r="F6" s="15"/>
      <c r="G6" s="16"/>
    </row>
    <row r="7" spans="2:9" ht="46.5" customHeight="1" x14ac:dyDescent="0.25">
      <c r="C7" s="21" t="s">
        <v>369</v>
      </c>
      <c r="D7" s="44" t="s">
        <v>393</v>
      </c>
      <c r="E7" s="24" t="s">
        <v>418</v>
      </c>
      <c r="F7" s="15"/>
      <c r="G7" s="16"/>
    </row>
    <row r="8" spans="2:9" ht="46.5" customHeight="1" x14ac:dyDescent="0.25">
      <c r="C8" s="30" t="s">
        <v>370</v>
      </c>
      <c r="D8" s="43" t="s">
        <v>394</v>
      </c>
      <c r="E8" s="41" t="s">
        <v>419</v>
      </c>
      <c r="F8" s="15"/>
      <c r="G8" s="16"/>
    </row>
    <row r="9" spans="2:9" ht="46.5" customHeight="1" x14ac:dyDescent="0.25">
      <c r="C9" s="21" t="s">
        <v>371</v>
      </c>
      <c r="D9" s="44" t="s">
        <v>395</v>
      </c>
      <c r="E9" s="24" t="s">
        <v>420</v>
      </c>
      <c r="F9" s="15"/>
      <c r="G9" s="16"/>
    </row>
    <row r="10" spans="2:9" ht="46.5" customHeight="1" x14ac:dyDescent="0.25">
      <c r="C10" s="30" t="s">
        <v>372</v>
      </c>
      <c r="D10" s="43" t="s">
        <v>396</v>
      </c>
      <c r="E10" s="41" t="s">
        <v>421</v>
      </c>
    </row>
    <row r="11" spans="2:9" ht="46.5" customHeight="1" x14ac:dyDescent="0.25">
      <c r="C11" s="21" t="s">
        <v>373</v>
      </c>
      <c r="D11" s="44" t="s">
        <v>397</v>
      </c>
      <c r="E11" s="24" t="s">
        <v>422</v>
      </c>
      <c r="F11" s="14"/>
    </row>
    <row r="12" spans="2:9" ht="46.5" customHeight="1" x14ac:dyDescent="0.25">
      <c r="C12" s="30" t="s">
        <v>374</v>
      </c>
      <c r="D12" s="43" t="s">
        <v>398</v>
      </c>
      <c r="E12" s="41" t="s">
        <v>423</v>
      </c>
      <c r="F12" s="15"/>
      <c r="G12" s="16"/>
    </row>
    <row r="13" spans="2:9" ht="46.5" customHeight="1" x14ac:dyDescent="0.25">
      <c r="C13" s="21" t="s">
        <v>375</v>
      </c>
      <c r="D13" s="44" t="s">
        <v>399</v>
      </c>
      <c r="E13" s="24" t="s">
        <v>424</v>
      </c>
    </row>
    <row r="14" spans="2:9" ht="46.5" customHeight="1" x14ac:dyDescent="0.25">
      <c r="C14" s="31" t="s">
        <v>376</v>
      </c>
      <c r="D14" s="45" t="s">
        <v>400</v>
      </c>
      <c r="E14" s="42" t="s">
        <v>425</v>
      </c>
      <c r="F14" s="14"/>
    </row>
    <row r="15" spans="2:9" ht="46.5" customHeight="1" x14ac:dyDescent="0.25">
      <c r="C15" s="30" t="s">
        <v>377</v>
      </c>
      <c r="D15" s="43" t="s">
        <v>401</v>
      </c>
      <c r="E15" s="41" t="s">
        <v>426</v>
      </c>
    </row>
    <row r="16" spans="2:9" ht="46.5" customHeight="1" x14ac:dyDescent="0.25">
      <c r="C16" s="21" t="s">
        <v>378</v>
      </c>
      <c r="D16" s="44" t="s">
        <v>402</v>
      </c>
      <c r="E16" s="24" t="s">
        <v>427</v>
      </c>
      <c r="F16" s="14"/>
      <c r="G16" s="16"/>
    </row>
    <row r="17" spans="3:5" ht="46.5" customHeight="1" x14ac:dyDescent="0.25">
      <c r="C17" s="30" t="s">
        <v>379</v>
      </c>
      <c r="D17" s="43" t="s">
        <v>403</v>
      </c>
      <c r="E17" s="41" t="s">
        <v>428</v>
      </c>
    </row>
    <row r="18" spans="3:5" ht="46.5" customHeight="1" x14ac:dyDescent="0.25">
      <c r="C18" s="21" t="s">
        <v>380</v>
      </c>
      <c r="D18" s="44" t="s">
        <v>404</v>
      </c>
      <c r="E18" s="24" t="s">
        <v>429</v>
      </c>
    </row>
    <row r="19" spans="3:5" ht="46.5" customHeight="1" x14ac:dyDescent="0.25">
      <c r="C19" s="30" t="s">
        <v>381</v>
      </c>
      <c r="D19" s="43" t="s">
        <v>405</v>
      </c>
      <c r="E19" s="41" t="s">
        <v>430</v>
      </c>
    </row>
    <row r="20" spans="3:5" ht="46.5" customHeight="1" x14ac:dyDescent="0.25">
      <c r="C20" s="21" t="s">
        <v>382</v>
      </c>
      <c r="D20" s="44" t="s">
        <v>406</v>
      </c>
      <c r="E20" s="24" t="s">
        <v>431</v>
      </c>
    </row>
    <row r="21" spans="3:5" ht="46.5" customHeight="1" x14ac:dyDescent="0.25">
      <c r="C21" s="30" t="s">
        <v>383</v>
      </c>
      <c r="D21" s="43" t="s">
        <v>407</v>
      </c>
      <c r="E21" s="41" t="s">
        <v>432</v>
      </c>
    </row>
    <row r="22" spans="3:5" ht="46.5" customHeight="1" x14ac:dyDescent="0.25">
      <c r="C22" s="21" t="s">
        <v>384</v>
      </c>
      <c r="D22" s="44" t="s">
        <v>408</v>
      </c>
      <c r="E22" s="24" t="s">
        <v>433</v>
      </c>
    </row>
    <row r="23" spans="3:5" ht="46.5" customHeight="1" x14ac:dyDescent="0.25">
      <c r="C23" s="31" t="s">
        <v>385</v>
      </c>
      <c r="D23" s="45" t="s">
        <v>409</v>
      </c>
      <c r="E23" s="42" t="s">
        <v>434</v>
      </c>
    </row>
    <row r="24" spans="3:5" ht="46.5" customHeight="1" x14ac:dyDescent="0.25">
      <c r="C24" s="30" t="s">
        <v>386</v>
      </c>
      <c r="D24" s="43" t="s">
        <v>410</v>
      </c>
      <c r="E24" s="41" t="s">
        <v>435</v>
      </c>
    </row>
    <row r="25" spans="3:5" ht="46.5" customHeight="1" x14ac:dyDescent="0.25">
      <c r="C25" s="21" t="s">
        <v>387</v>
      </c>
      <c r="D25" s="44" t="s">
        <v>411</v>
      </c>
      <c r="E25" s="24" t="s">
        <v>436</v>
      </c>
    </row>
    <row r="26" spans="3:5" ht="46.5" customHeight="1" x14ac:dyDescent="0.25">
      <c r="C26" s="30" t="s">
        <v>388</v>
      </c>
      <c r="D26" s="43" t="s">
        <v>412</v>
      </c>
      <c r="E26" s="41" t="s">
        <v>437</v>
      </c>
    </row>
    <row r="27" spans="3:5" ht="46.5" customHeight="1" x14ac:dyDescent="0.25">
      <c r="C27" s="21" t="s">
        <v>389</v>
      </c>
      <c r="D27" s="44" t="s">
        <v>413</v>
      </c>
      <c r="E27" s="24" t="s">
        <v>438</v>
      </c>
    </row>
    <row r="28" spans="3:5" ht="46.5" customHeight="1" x14ac:dyDescent="0.25">
      <c r="C28" s="30" t="s">
        <v>390</v>
      </c>
      <c r="D28" s="43" t="s">
        <v>414</v>
      </c>
      <c r="E28" s="41" t="s">
        <v>439</v>
      </c>
    </row>
    <row r="29" spans="3:5" ht="46.5" customHeight="1" x14ac:dyDescent="0.25">
      <c r="C29" s="21" t="s">
        <v>391</v>
      </c>
      <c r="D29" s="44" t="s">
        <v>415</v>
      </c>
      <c r="E29" s="24" t="s">
        <v>440</v>
      </c>
    </row>
    <row r="30" spans="3:5" ht="46.5" customHeight="1" x14ac:dyDescent="0.25">
      <c r="C30" s="30">
        <v>100</v>
      </c>
      <c r="D30" s="43" t="s">
        <v>416</v>
      </c>
      <c r="E30" s="41" t="s">
        <v>441</v>
      </c>
    </row>
  </sheetData>
  <sheetProtection algorithmName="SHA-512" hashValue="lo8qaS87HwnNaAUmtRiyAt7B5b/gd+V864hvWKtxpi4xmbxoMo4AIXDFvB3iPjoJ00Er4DqqFW5RQk4yJMNZ+w==" saltValue="Wq/lzOXmIAEpjuI3dWF+PQ==" spinCount="100000" sheet="1" objects="1" scenarios="1" selectLockedCells="1"/>
  <conditionalFormatting sqref="E6:E30">
    <cfRule type="colorScale" priority="1">
      <colorScale>
        <cfvo type="min"/>
        <cfvo type="percentile" val="50"/>
        <cfvo type="max"/>
        <color rgb="FFF8696B"/>
        <color rgb="FFFCFCFF"/>
        <color rgb="FF63BE7B"/>
      </colorScale>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locked="0" defaultSize="0" print="0" autoFill="0" autoPict="0" macro="[0]!divroll">
                <anchor moveWithCells="1" sizeWithCells="1">
                  <from>
                    <xdr:col>6</xdr:col>
                    <xdr:colOff>19050</xdr:colOff>
                    <xdr:row>1</xdr:row>
                    <xdr:rowOff>9525</xdr:rowOff>
                  </from>
                  <to>
                    <xdr:col>7</xdr:col>
                    <xdr:colOff>571500</xdr:colOff>
                    <xdr:row>1</xdr:row>
                    <xdr:rowOff>257175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7" tint="-0.249977111117893"/>
  </sheetPr>
  <dimension ref="B1:G21"/>
  <sheetViews>
    <sheetView showGridLines="0" workbookViewId="0">
      <selection activeCell="B59" sqref="B59"/>
    </sheetView>
  </sheetViews>
  <sheetFormatPr defaultRowHeight="15" x14ac:dyDescent="0.25"/>
  <cols>
    <col min="1" max="1" width="1.42578125" customWidth="1"/>
    <col min="2" max="2" width="42.140625" customWidth="1"/>
    <col min="4" max="4" width="18.5703125" customWidth="1"/>
    <col min="6" max="6" width="26" customWidth="1"/>
    <col min="7" max="7" width="20.42578125" customWidth="1"/>
  </cols>
  <sheetData>
    <row r="1" spans="2:7" x14ac:dyDescent="0.25">
      <c r="B1" s="29" t="s">
        <v>327</v>
      </c>
    </row>
    <row r="2" spans="2:7" ht="21" x14ac:dyDescent="0.35">
      <c r="B2" s="1" t="s">
        <v>367</v>
      </c>
    </row>
    <row r="5" spans="2:7" ht="32.25" x14ac:dyDescent="0.25">
      <c r="B5" s="14"/>
      <c r="D5" s="14"/>
      <c r="F5" s="14"/>
    </row>
    <row r="6" spans="2:7" ht="32.25" x14ac:dyDescent="0.25">
      <c r="B6" s="14"/>
      <c r="D6" s="14"/>
      <c r="F6" s="15"/>
      <c r="G6" s="16"/>
    </row>
    <row r="7" spans="2:7" ht="32.25" x14ac:dyDescent="0.25">
      <c r="B7" s="14"/>
      <c r="D7" s="14"/>
      <c r="F7" s="15"/>
      <c r="G7" s="16"/>
    </row>
    <row r="8" spans="2:7" ht="32.25" x14ac:dyDescent="0.25">
      <c r="B8" s="14"/>
      <c r="D8" s="14"/>
      <c r="F8" s="15"/>
      <c r="G8" s="16"/>
    </row>
    <row r="9" spans="2:7" ht="32.25" x14ac:dyDescent="0.25">
      <c r="B9" s="14"/>
      <c r="D9" s="14"/>
      <c r="F9" s="15"/>
      <c r="G9" s="16"/>
    </row>
    <row r="10" spans="2:7" ht="32.25" x14ac:dyDescent="0.25">
      <c r="B10" s="14"/>
      <c r="D10" s="14"/>
    </row>
    <row r="11" spans="2:7" ht="32.25" x14ac:dyDescent="0.25">
      <c r="B11" s="14"/>
      <c r="D11" s="14"/>
      <c r="F11" s="14"/>
    </row>
    <row r="12" spans="2:7" ht="32.25" x14ac:dyDescent="0.25">
      <c r="B12" s="14"/>
      <c r="D12" s="14"/>
      <c r="F12" s="15"/>
      <c r="G12" s="16"/>
    </row>
    <row r="13" spans="2:7" ht="32.25" x14ac:dyDescent="0.25">
      <c r="B13" s="14"/>
      <c r="D13" s="14"/>
    </row>
    <row r="14" spans="2:7" ht="32.25" x14ac:dyDescent="0.25">
      <c r="B14" s="14"/>
      <c r="D14" s="14"/>
      <c r="F14" s="14"/>
    </row>
    <row r="16" spans="2:7" ht="32.25" x14ac:dyDescent="0.25">
      <c r="B16" s="14"/>
      <c r="D16" s="14"/>
      <c r="F16" s="14"/>
      <c r="G16" s="16"/>
    </row>
    <row r="18" spans="2:4" ht="32.25" x14ac:dyDescent="0.25">
      <c r="B18" s="14"/>
      <c r="D18" s="14"/>
    </row>
    <row r="20" spans="2:4" ht="32.25" x14ac:dyDescent="0.25">
      <c r="B20" s="14"/>
      <c r="D20" s="14"/>
    </row>
    <row r="21" spans="2:4" ht="32.25" x14ac:dyDescent="0.25">
      <c r="B21" s="14"/>
      <c r="D21" s="14"/>
    </row>
  </sheetData>
  <sheetProtection algorithmName="SHA-512" hashValue="VRi5yhs4YSuqhNNprfLwQc1DbHPhEtnhKD/37MHBiWVxnX5OnCE84qP5i8Rn6cwlDfFDl8PET5QCmLFjqzK+lg==" saltValue="5rTOTs2hdIwBH/K0x64Vpw==" spinCount="100000" sheet="1" objects="1" scenarios="1" selectLockedCells="1"/>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8" tint="-0.499984740745262"/>
  </sheetPr>
  <dimension ref="B1:I49"/>
  <sheetViews>
    <sheetView workbookViewId="0">
      <selection activeCell="C70" sqref="C70"/>
    </sheetView>
  </sheetViews>
  <sheetFormatPr defaultRowHeight="15" x14ac:dyDescent="0.25"/>
  <cols>
    <col min="1" max="1" width="1.42578125" customWidth="1"/>
    <col min="2" max="2" width="22.7109375" customWidth="1"/>
    <col min="3" max="3" width="127.85546875" customWidth="1"/>
    <col min="4" max="4" width="1.42578125" customWidth="1"/>
    <col min="5" max="5" width="24.42578125" customWidth="1"/>
    <col min="6" max="6" width="32.140625" customWidth="1"/>
    <col min="7" max="7" width="1.5703125" customWidth="1"/>
    <col min="8" max="8" width="25.7109375" customWidth="1"/>
    <col min="9" max="9" width="26" customWidth="1"/>
    <col min="10" max="10" width="14.5703125" customWidth="1"/>
  </cols>
  <sheetData>
    <row r="1" spans="2:3" x14ac:dyDescent="0.25">
      <c r="B1" s="29" t="s">
        <v>327</v>
      </c>
    </row>
    <row r="2" spans="2:3" ht="21" x14ac:dyDescent="0.35">
      <c r="B2" s="1" t="s">
        <v>368</v>
      </c>
    </row>
    <row r="5" spans="2:3" ht="22.5" customHeight="1" x14ac:dyDescent="0.25">
      <c r="B5" s="116" t="s">
        <v>1296</v>
      </c>
      <c r="C5" s="116" t="s">
        <v>907</v>
      </c>
    </row>
    <row r="6" spans="2:3" ht="28.5" x14ac:dyDescent="0.25">
      <c r="B6" s="115" t="s">
        <v>1227</v>
      </c>
      <c r="C6" s="114" t="s">
        <v>1228</v>
      </c>
    </row>
    <row r="7" spans="2:3" ht="28.5" x14ac:dyDescent="0.25">
      <c r="B7" s="115" t="s">
        <v>697</v>
      </c>
      <c r="C7" s="114" t="s">
        <v>1229</v>
      </c>
    </row>
    <row r="8" spans="2:3" x14ac:dyDescent="0.25">
      <c r="B8" s="115" t="s">
        <v>1230</v>
      </c>
      <c r="C8" s="114" t="s">
        <v>1231</v>
      </c>
    </row>
    <row r="9" spans="2:3" ht="28.5" x14ac:dyDescent="0.25">
      <c r="B9" s="115" t="s">
        <v>1232</v>
      </c>
      <c r="C9" s="114" t="s">
        <v>1233</v>
      </c>
    </row>
    <row r="10" spans="2:3" ht="28.5" x14ac:dyDescent="0.25">
      <c r="B10" s="115" t="s">
        <v>1234</v>
      </c>
      <c r="C10" s="114" t="s">
        <v>1235</v>
      </c>
    </row>
    <row r="11" spans="2:3" ht="42.75" x14ac:dyDescent="0.25">
      <c r="B11" s="115" t="s">
        <v>1236</v>
      </c>
      <c r="C11" s="114" t="s">
        <v>1237</v>
      </c>
    </row>
    <row r="12" spans="2:3" ht="28.5" x14ac:dyDescent="0.25">
      <c r="B12" s="115" t="s">
        <v>689</v>
      </c>
      <c r="C12" s="114" t="s">
        <v>1238</v>
      </c>
    </row>
    <row r="13" spans="2:3" ht="28.5" x14ac:dyDescent="0.25">
      <c r="B13" s="115" t="s">
        <v>1239</v>
      </c>
      <c r="C13" s="114" t="s">
        <v>1240</v>
      </c>
    </row>
    <row r="14" spans="2:3" ht="42.75" x14ac:dyDescent="0.25">
      <c r="B14" s="115" t="s">
        <v>928</v>
      </c>
      <c r="C14" s="114" t="s">
        <v>1241</v>
      </c>
    </row>
    <row r="15" spans="2:3" x14ac:dyDescent="0.25">
      <c r="B15" s="115" t="s">
        <v>1242</v>
      </c>
      <c r="C15" s="114" t="s">
        <v>1243</v>
      </c>
    </row>
    <row r="16" spans="2:3" ht="57" x14ac:dyDescent="0.25">
      <c r="B16" s="115" t="s">
        <v>762</v>
      </c>
      <c r="C16" s="114" t="s">
        <v>1244</v>
      </c>
    </row>
    <row r="17" spans="2:3" x14ac:dyDescent="0.25">
      <c r="B17" s="115" t="s">
        <v>1245</v>
      </c>
      <c r="C17" s="114" t="s">
        <v>1246</v>
      </c>
    </row>
    <row r="18" spans="2:3" ht="28.5" x14ac:dyDescent="0.25">
      <c r="B18" s="115" t="s">
        <v>1247</v>
      </c>
      <c r="C18" s="114" t="s">
        <v>1248</v>
      </c>
    </row>
    <row r="19" spans="2:3" ht="28.5" x14ac:dyDescent="0.25">
      <c r="B19" s="115" t="s">
        <v>1249</v>
      </c>
      <c r="C19" s="114" t="s">
        <v>1250</v>
      </c>
    </row>
    <row r="20" spans="2:3" ht="28.5" x14ac:dyDescent="0.25">
      <c r="B20" s="115" t="s">
        <v>1251</v>
      </c>
      <c r="C20" s="114" t="s">
        <v>1252</v>
      </c>
    </row>
    <row r="21" spans="2:3" ht="28.5" x14ac:dyDescent="0.25">
      <c r="B21" s="115" t="s">
        <v>1253</v>
      </c>
      <c r="C21" s="114" t="s">
        <v>1254</v>
      </c>
    </row>
    <row r="22" spans="2:3" x14ac:dyDescent="0.25">
      <c r="B22" s="115" t="s">
        <v>1255</v>
      </c>
      <c r="C22" s="114" t="s">
        <v>1256</v>
      </c>
    </row>
    <row r="23" spans="2:3" ht="42.75" x14ac:dyDescent="0.25">
      <c r="B23" s="115" t="s">
        <v>1257</v>
      </c>
      <c r="C23" s="114" t="s">
        <v>1258</v>
      </c>
    </row>
    <row r="24" spans="2:3" x14ac:dyDescent="0.25">
      <c r="B24" s="115" t="s">
        <v>523</v>
      </c>
      <c r="C24" s="114" t="s">
        <v>1259</v>
      </c>
    </row>
    <row r="25" spans="2:3" ht="42.75" x14ac:dyDescent="0.25">
      <c r="B25" s="115" t="s">
        <v>1260</v>
      </c>
      <c r="C25" s="114" t="s">
        <v>1261</v>
      </c>
    </row>
    <row r="26" spans="2:3" ht="28.5" x14ac:dyDescent="0.25">
      <c r="B26" s="115" t="s">
        <v>1262</v>
      </c>
      <c r="C26" s="114" t="s">
        <v>1263</v>
      </c>
    </row>
    <row r="27" spans="2:3" x14ac:dyDescent="0.25">
      <c r="B27" s="115" t="s">
        <v>1264</v>
      </c>
      <c r="C27" s="114" t="s">
        <v>1265</v>
      </c>
    </row>
    <row r="28" spans="2:3" ht="28.5" x14ac:dyDescent="0.25">
      <c r="B28" s="115" t="s">
        <v>1266</v>
      </c>
      <c r="C28" s="114" t="s">
        <v>1267</v>
      </c>
    </row>
    <row r="29" spans="2:3" x14ac:dyDescent="0.25">
      <c r="B29" s="115" t="s">
        <v>1268</v>
      </c>
      <c r="C29" s="114" t="s">
        <v>1269</v>
      </c>
    </row>
    <row r="30" spans="2:3" x14ac:dyDescent="0.25">
      <c r="B30" s="115" t="s">
        <v>1270</v>
      </c>
      <c r="C30" s="114" t="s">
        <v>1271</v>
      </c>
    </row>
    <row r="31" spans="2:3" x14ac:dyDescent="0.25">
      <c r="B31" s="115" t="s">
        <v>450</v>
      </c>
      <c r="C31" s="114" t="s">
        <v>1272</v>
      </c>
    </row>
    <row r="32" spans="2:3" ht="28.5" x14ac:dyDescent="0.25">
      <c r="B32" s="115" t="s">
        <v>1273</v>
      </c>
      <c r="C32" s="114" t="s">
        <v>1274</v>
      </c>
    </row>
    <row r="33" spans="2:9" x14ac:dyDescent="0.25">
      <c r="B33" s="115" t="s">
        <v>499</v>
      </c>
      <c r="C33" s="114" t="s">
        <v>1275</v>
      </c>
    </row>
    <row r="34" spans="2:9" ht="28.5" x14ac:dyDescent="0.25">
      <c r="B34" s="115" t="s">
        <v>748</v>
      </c>
      <c r="C34" s="114" t="s">
        <v>1276</v>
      </c>
    </row>
    <row r="35" spans="2:9" ht="28.5" x14ac:dyDescent="0.25">
      <c r="B35" s="115" t="s">
        <v>1277</v>
      </c>
      <c r="C35" s="114" t="s">
        <v>1278</v>
      </c>
    </row>
    <row r="36" spans="2:9" ht="28.5" x14ac:dyDescent="0.25">
      <c r="B36" s="115" t="s">
        <v>1279</v>
      </c>
      <c r="C36" s="114" t="s">
        <v>1280</v>
      </c>
    </row>
    <row r="37" spans="2:9" ht="57" x14ac:dyDescent="0.25">
      <c r="B37" s="115" t="s">
        <v>1281</v>
      </c>
      <c r="C37" s="114" t="s">
        <v>1282</v>
      </c>
    </row>
    <row r="38" spans="2:9" ht="36.75" customHeight="1" x14ac:dyDescent="0.3">
      <c r="B38" s="115" t="s">
        <v>1283</v>
      </c>
      <c r="C38" s="114" t="s">
        <v>1284</v>
      </c>
      <c r="E38" s="118" t="s">
        <v>909</v>
      </c>
      <c r="F38" s="118" t="s">
        <v>1308</v>
      </c>
      <c r="G38" s="5"/>
      <c r="H38" s="118" t="s">
        <v>1320</v>
      </c>
      <c r="I38" s="120" t="s">
        <v>1321</v>
      </c>
    </row>
    <row r="39" spans="2:9" x14ac:dyDescent="0.25">
      <c r="B39" s="115" t="s">
        <v>509</v>
      </c>
      <c r="C39" s="114" t="s">
        <v>1285</v>
      </c>
      <c r="E39" s="5" t="s">
        <v>1297</v>
      </c>
      <c r="F39" s="5" t="s">
        <v>1309</v>
      </c>
      <c r="H39" s="5" t="s">
        <v>1322</v>
      </c>
      <c r="I39" s="119" t="s">
        <v>1326</v>
      </c>
    </row>
    <row r="40" spans="2:9" ht="42.75" x14ac:dyDescent="0.25">
      <c r="B40" s="115" t="s">
        <v>1286</v>
      </c>
      <c r="C40" s="114" t="s">
        <v>1287</v>
      </c>
      <c r="E40" s="5" t="s">
        <v>1298</v>
      </c>
      <c r="F40" s="5" t="s">
        <v>1310</v>
      </c>
      <c r="H40" s="5" t="s">
        <v>1323</v>
      </c>
      <c r="I40" s="119" t="s">
        <v>1327</v>
      </c>
    </row>
    <row r="41" spans="2:9" ht="28.5" x14ac:dyDescent="0.25">
      <c r="B41" s="115" t="s">
        <v>1288</v>
      </c>
      <c r="C41" s="114" t="s">
        <v>1289</v>
      </c>
      <c r="E41" s="5" t="s">
        <v>1299</v>
      </c>
      <c r="F41" s="5" t="s">
        <v>1311</v>
      </c>
      <c r="H41" s="5" t="s">
        <v>1324</v>
      </c>
      <c r="I41" s="119" t="s">
        <v>1328</v>
      </c>
    </row>
    <row r="42" spans="2:9" x14ac:dyDescent="0.25">
      <c r="B42" s="115" t="s">
        <v>675</v>
      </c>
      <c r="C42" s="114" t="s">
        <v>1290</v>
      </c>
      <c r="E42" s="5" t="s">
        <v>1300</v>
      </c>
      <c r="F42" s="5" t="s">
        <v>1312</v>
      </c>
      <c r="H42" s="5" t="s">
        <v>1325</v>
      </c>
      <c r="I42" s="119" t="s">
        <v>1329</v>
      </c>
    </row>
    <row r="43" spans="2:9" x14ac:dyDescent="0.25">
      <c r="B43" s="115" t="s">
        <v>464</v>
      </c>
      <c r="C43" s="114" t="s">
        <v>1291</v>
      </c>
      <c r="E43" s="5" t="s">
        <v>1301</v>
      </c>
      <c r="F43" s="5" t="s">
        <v>1313</v>
      </c>
    </row>
    <row r="44" spans="2:9" x14ac:dyDescent="0.25">
      <c r="B44" s="115" t="s">
        <v>1292</v>
      </c>
      <c r="C44" s="114" t="s">
        <v>1293</v>
      </c>
      <c r="E44" s="5" t="s">
        <v>1302</v>
      </c>
      <c r="F44" s="5" t="s">
        <v>1314</v>
      </c>
    </row>
    <row r="45" spans="2:9" x14ac:dyDescent="0.25">
      <c r="B45" s="115" t="s">
        <v>1294</v>
      </c>
      <c r="C45" s="114" t="s">
        <v>1295</v>
      </c>
      <c r="E45" s="5" t="s">
        <v>1303</v>
      </c>
      <c r="F45" s="5" t="s">
        <v>1315</v>
      </c>
    </row>
    <row r="46" spans="2:9" x14ac:dyDescent="0.25">
      <c r="E46" s="5" t="s">
        <v>1304</v>
      </c>
      <c r="F46" s="5" t="s">
        <v>1316</v>
      </c>
    </row>
    <row r="47" spans="2:9" x14ac:dyDescent="0.25">
      <c r="E47" s="5" t="s">
        <v>1305</v>
      </c>
      <c r="F47" s="5" t="s">
        <v>1317</v>
      </c>
    </row>
    <row r="48" spans="2:9" x14ac:dyDescent="0.25">
      <c r="E48" s="5" t="s">
        <v>1306</v>
      </c>
      <c r="F48" s="5" t="s">
        <v>1318</v>
      </c>
    </row>
    <row r="49" spans="5:6" x14ac:dyDescent="0.25">
      <c r="E49" s="5" t="s">
        <v>1307</v>
      </c>
      <c r="F49" s="5" t="s">
        <v>1319</v>
      </c>
    </row>
  </sheetData>
  <sheetProtection algorithmName="SHA-512" hashValue="dzY5yXOWcT0GdWN7O7DReX80h8HFnkVRB5QJ4R0k1xnq+dONBan0+5fVg4cm85zh3sijt+fQHbuEXWIuIqQCUw==" saltValue="W9E9Ii+ILD1BnXFOIwmOUw==" spinCount="100000" sheet="1" objects="1" scenarios="1" selectLockedCells="1" autoFilter="0"/>
  <pageMargins left="0.7" right="0.7" top="0.75" bottom="0.75" header="0.3" footer="0.3"/>
  <drawing r:id="rId1"/>
  <tableParts count="3">
    <tablePart r:id="rId2"/>
    <tablePart r:id="rId3"/>
    <tablePart r:id="rId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8" tint="-0.249977111117893"/>
  </sheetPr>
  <dimension ref="A1:P82"/>
  <sheetViews>
    <sheetView showGridLines="0" workbookViewId="0">
      <selection activeCell="B87" sqref="B87"/>
    </sheetView>
  </sheetViews>
  <sheetFormatPr defaultRowHeight="15" x14ac:dyDescent="0.25"/>
  <cols>
    <col min="1" max="1" width="1.42578125" customWidth="1"/>
    <col min="2" max="2" width="20.5703125" customWidth="1"/>
    <col min="3" max="3" width="14.28515625" customWidth="1"/>
    <col min="4" max="4" width="13" customWidth="1"/>
    <col min="5" max="5" width="12.42578125" customWidth="1"/>
    <col min="6" max="6" width="12.5703125" customWidth="1"/>
    <col min="7" max="7" width="9.7109375" customWidth="1"/>
    <col min="8" max="8" width="10.140625" customWidth="1"/>
    <col min="9" max="9" width="11.42578125" customWidth="1"/>
    <col min="10" max="10" width="9.7109375" customWidth="1"/>
    <col min="11" max="11" width="36.28515625" customWidth="1"/>
    <col min="12" max="12" width="10.42578125" customWidth="1"/>
    <col min="13" max="13" width="17.42578125" customWidth="1"/>
    <col min="14" max="14" width="9" customWidth="1"/>
    <col min="15" max="15" width="9.85546875" customWidth="1"/>
    <col min="16" max="16" width="68.140625" customWidth="1"/>
  </cols>
  <sheetData>
    <row r="1" spans="2:16" x14ac:dyDescent="0.25">
      <c r="B1" s="29" t="s">
        <v>327</v>
      </c>
    </row>
    <row r="2" spans="2:16" ht="21" x14ac:dyDescent="0.35">
      <c r="B2" s="1" t="s">
        <v>1218</v>
      </c>
    </row>
    <row r="5" spans="2:16" ht="18.75" x14ac:dyDescent="0.3">
      <c r="B5" s="75" t="s">
        <v>922</v>
      </c>
      <c r="C5" s="76" t="s">
        <v>906</v>
      </c>
      <c r="D5" s="77" t="s">
        <v>913</v>
      </c>
      <c r="E5" s="78" t="s">
        <v>914</v>
      </c>
      <c r="F5" s="79" t="s">
        <v>915</v>
      </c>
      <c r="G5" s="77" t="s">
        <v>916</v>
      </c>
      <c r="H5" s="79" t="s">
        <v>917</v>
      </c>
      <c r="I5" s="79" t="s">
        <v>918</v>
      </c>
      <c r="J5" s="79" t="s">
        <v>919</v>
      </c>
      <c r="K5" s="76" t="s">
        <v>920</v>
      </c>
      <c r="L5" s="78" t="s">
        <v>908</v>
      </c>
      <c r="M5" s="79" t="s">
        <v>909</v>
      </c>
      <c r="N5" s="79" t="s">
        <v>910</v>
      </c>
      <c r="O5" s="79" t="s">
        <v>911</v>
      </c>
      <c r="P5" s="76" t="s">
        <v>921</v>
      </c>
    </row>
    <row r="6" spans="2:16" x14ac:dyDescent="0.25">
      <c r="B6" s="86" t="s">
        <v>476</v>
      </c>
      <c r="C6" s="80" t="s">
        <v>445</v>
      </c>
      <c r="D6" s="69" t="s">
        <v>446</v>
      </c>
      <c r="E6" s="70">
        <v>30</v>
      </c>
      <c r="F6" s="69" t="s">
        <v>447</v>
      </c>
      <c r="G6" s="69" t="s">
        <v>448</v>
      </c>
      <c r="H6" s="69">
        <v>0</v>
      </c>
      <c r="I6" s="69">
        <v>30</v>
      </c>
      <c r="J6" s="69" t="s">
        <v>449</v>
      </c>
      <c r="K6" s="69" t="s">
        <v>450</v>
      </c>
      <c r="L6" s="87" t="s">
        <v>451</v>
      </c>
      <c r="M6" s="69" t="s">
        <v>452</v>
      </c>
      <c r="N6" s="69" t="s">
        <v>453</v>
      </c>
      <c r="O6" s="69">
        <v>153</v>
      </c>
      <c r="P6" s="82" t="s">
        <v>454</v>
      </c>
    </row>
    <row r="7" spans="2:16" x14ac:dyDescent="0.25">
      <c r="B7" s="86" t="s">
        <v>476</v>
      </c>
      <c r="C7" s="80" t="s">
        <v>455</v>
      </c>
      <c r="D7" s="69" t="s">
        <v>456</v>
      </c>
      <c r="E7" s="70">
        <v>100</v>
      </c>
      <c r="F7" s="69" t="s">
        <v>457</v>
      </c>
      <c r="G7" s="69" t="s">
        <v>458</v>
      </c>
      <c r="H7" s="69">
        <v>0</v>
      </c>
      <c r="I7" s="69">
        <v>60</v>
      </c>
      <c r="J7" s="69" t="s">
        <v>459</v>
      </c>
      <c r="K7" s="69" t="s">
        <v>450</v>
      </c>
      <c r="L7" s="87" t="s">
        <v>460</v>
      </c>
      <c r="M7" s="69" t="s">
        <v>452</v>
      </c>
      <c r="N7" s="69" t="s">
        <v>453</v>
      </c>
      <c r="O7" s="69">
        <v>153</v>
      </c>
      <c r="P7" s="82" t="s">
        <v>454</v>
      </c>
    </row>
    <row r="8" spans="2:16" x14ac:dyDescent="0.25">
      <c r="B8" s="86" t="s">
        <v>476</v>
      </c>
      <c r="C8" s="80" t="s">
        <v>461</v>
      </c>
      <c r="D8" s="69" t="s">
        <v>456</v>
      </c>
      <c r="E8" s="70">
        <v>70</v>
      </c>
      <c r="F8" s="69" t="s">
        <v>462</v>
      </c>
      <c r="G8" s="69" t="s">
        <v>463</v>
      </c>
      <c r="H8" s="69">
        <v>0</v>
      </c>
      <c r="I8" s="69">
        <v>1</v>
      </c>
      <c r="J8" s="69" t="s">
        <v>449</v>
      </c>
      <c r="K8" s="69" t="s">
        <v>464</v>
      </c>
      <c r="L8" s="87" t="s">
        <v>460</v>
      </c>
      <c r="M8" s="69" t="s">
        <v>465</v>
      </c>
      <c r="N8" s="69" t="s">
        <v>453</v>
      </c>
      <c r="O8" s="69">
        <v>153</v>
      </c>
      <c r="P8" s="82" t="s">
        <v>264</v>
      </c>
    </row>
    <row r="9" spans="2:16" x14ac:dyDescent="0.25">
      <c r="B9" s="86" t="s">
        <v>476</v>
      </c>
      <c r="C9" s="80" t="s">
        <v>466</v>
      </c>
      <c r="D9" s="69" t="s">
        <v>456</v>
      </c>
      <c r="E9" s="70">
        <v>150</v>
      </c>
      <c r="F9" s="69" t="s">
        <v>462</v>
      </c>
      <c r="G9" s="69" t="s">
        <v>458</v>
      </c>
      <c r="H9" s="69">
        <v>1</v>
      </c>
      <c r="I9" s="69">
        <v>40</v>
      </c>
      <c r="J9" s="69" t="s">
        <v>459</v>
      </c>
      <c r="K9" s="69" t="s">
        <v>467</v>
      </c>
      <c r="L9" s="87" t="s">
        <v>468</v>
      </c>
      <c r="M9" s="69" t="s">
        <v>469</v>
      </c>
      <c r="N9" s="69" t="s">
        <v>453</v>
      </c>
      <c r="O9" s="69">
        <v>154</v>
      </c>
      <c r="P9" s="82" t="s">
        <v>454</v>
      </c>
    </row>
    <row r="10" spans="2:16" ht="30" x14ac:dyDescent="0.25">
      <c r="B10" s="86" t="s">
        <v>476</v>
      </c>
      <c r="C10" s="80" t="s">
        <v>470</v>
      </c>
      <c r="D10" s="69" t="s">
        <v>446</v>
      </c>
      <c r="E10" s="70">
        <v>20</v>
      </c>
      <c r="F10" s="69" t="s">
        <v>447</v>
      </c>
      <c r="G10" s="69" t="s">
        <v>463</v>
      </c>
      <c r="H10" s="69">
        <v>7</v>
      </c>
      <c r="I10" s="69">
        <v>40</v>
      </c>
      <c r="J10" s="69" t="s">
        <v>471</v>
      </c>
      <c r="K10" s="69" t="s">
        <v>264</v>
      </c>
      <c r="L10" s="87" t="s">
        <v>460</v>
      </c>
      <c r="M10" s="69" t="s">
        <v>472</v>
      </c>
      <c r="N10" s="69" t="s">
        <v>453</v>
      </c>
      <c r="O10" s="69">
        <v>154</v>
      </c>
      <c r="P10" s="82" t="s">
        <v>473</v>
      </c>
    </row>
    <row r="11" spans="2:16" ht="30" x14ac:dyDescent="0.25">
      <c r="B11" s="86" t="s">
        <v>476</v>
      </c>
      <c r="C11" s="80" t="s">
        <v>474</v>
      </c>
      <c r="D11" s="69" t="s">
        <v>456</v>
      </c>
      <c r="E11" s="70">
        <v>60</v>
      </c>
      <c r="F11" s="69" t="s">
        <v>457</v>
      </c>
      <c r="G11" s="69" t="s">
        <v>463</v>
      </c>
      <c r="H11" s="69">
        <v>7</v>
      </c>
      <c r="I11" s="69">
        <v>30</v>
      </c>
      <c r="J11" s="69" t="s">
        <v>471</v>
      </c>
      <c r="K11" s="69" t="s">
        <v>264</v>
      </c>
      <c r="L11" s="87" t="s">
        <v>475</v>
      </c>
      <c r="M11" s="69" t="s">
        <v>472</v>
      </c>
      <c r="N11" s="69" t="s">
        <v>453</v>
      </c>
      <c r="O11" s="69">
        <v>154</v>
      </c>
      <c r="P11" s="82" t="s">
        <v>473</v>
      </c>
    </row>
    <row r="12" spans="2:16" x14ac:dyDescent="0.25">
      <c r="B12" s="88" t="s">
        <v>477</v>
      </c>
      <c r="C12" s="80" t="s">
        <v>478</v>
      </c>
      <c r="D12" s="69" t="s">
        <v>446</v>
      </c>
      <c r="E12" s="70">
        <v>30</v>
      </c>
      <c r="F12" s="69" t="s">
        <v>479</v>
      </c>
      <c r="G12" s="69" t="s">
        <v>480</v>
      </c>
      <c r="H12" s="69">
        <v>0</v>
      </c>
      <c r="I12" s="69">
        <v>18</v>
      </c>
      <c r="J12" s="69" t="s">
        <v>459</v>
      </c>
      <c r="K12" s="69" t="s">
        <v>264</v>
      </c>
      <c r="L12" s="87" t="s">
        <v>451</v>
      </c>
      <c r="M12" s="69" t="s">
        <v>481</v>
      </c>
      <c r="N12" s="69" t="s">
        <v>453</v>
      </c>
      <c r="O12" s="69">
        <v>155</v>
      </c>
      <c r="P12" s="80" t="s">
        <v>264</v>
      </c>
    </row>
    <row r="13" spans="2:16" x14ac:dyDescent="0.25">
      <c r="B13" s="88" t="s">
        <v>477</v>
      </c>
      <c r="C13" s="80" t="s">
        <v>482</v>
      </c>
      <c r="D13" s="69" t="s">
        <v>456</v>
      </c>
      <c r="E13" s="70">
        <v>100</v>
      </c>
      <c r="F13" s="69" t="s">
        <v>483</v>
      </c>
      <c r="G13" s="69" t="s">
        <v>484</v>
      </c>
      <c r="H13" s="69">
        <v>0</v>
      </c>
      <c r="I13" s="69">
        <v>30</v>
      </c>
      <c r="J13" s="69" t="s">
        <v>459</v>
      </c>
      <c r="K13" s="69" t="s">
        <v>264</v>
      </c>
      <c r="L13" s="87" t="s">
        <v>485</v>
      </c>
      <c r="M13" s="69" t="s">
        <v>481</v>
      </c>
      <c r="N13" s="69" t="s">
        <v>453</v>
      </c>
      <c r="O13" s="69">
        <v>155</v>
      </c>
      <c r="P13" s="80" t="s">
        <v>264</v>
      </c>
    </row>
    <row r="14" spans="2:16" x14ac:dyDescent="0.25">
      <c r="B14" s="88" t="s">
        <v>477</v>
      </c>
      <c r="C14" s="80" t="s">
        <v>486</v>
      </c>
      <c r="D14" s="69" t="s">
        <v>487</v>
      </c>
      <c r="E14" s="70">
        <v>300</v>
      </c>
      <c r="F14" s="69" t="s">
        <v>457</v>
      </c>
      <c r="G14" s="69" t="s">
        <v>488</v>
      </c>
      <c r="H14" s="69">
        <v>6</v>
      </c>
      <c r="I14" s="69">
        <v>24</v>
      </c>
      <c r="J14" s="69" t="s">
        <v>471</v>
      </c>
      <c r="K14" s="69" t="s">
        <v>450</v>
      </c>
      <c r="L14" s="87" t="s">
        <v>489</v>
      </c>
      <c r="M14" s="69" t="s">
        <v>490</v>
      </c>
      <c r="N14" s="69" t="s">
        <v>453</v>
      </c>
      <c r="O14" s="69">
        <v>155</v>
      </c>
      <c r="P14" s="80" t="s">
        <v>264</v>
      </c>
    </row>
    <row r="15" spans="2:16" x14ac:dyDescent="0.25">
      <c r="B15" s="88" t="s">
        <v>477</v>
      </c>
      <c r="C15" s="80" t="s">
        <v>491</v>
      </c>
      <c r="D15" s="69" t="s">
        <v>446</v>
      </c>
      <c r="E15" s="70">
        <v>35</v>
      </c>
      <c r="F15" s="69" t="s">
        <v>462</v>
      </c>
      <c r="G15" s="69" t="s">
        <v>492</v>
      </c>
      <c r="H15" s="69">
        <v>2</v>
      </c>
      <c r="I15" s="69">
        <v>5</v>
      </c>
      <c r="J15" s="69" t="s">
        <v>471</v>
      </c>
      <c r="K15" s="69" t="s">
        <v>264</v>
      </c>
      <c r="L15" s="87" t="s">
        <v>493</v>
      </c>
      <c r="M15" s="69" t="s">
        <v>469</v>
      </c>
      <c r="N15" s="69" t="s">
        <v>453</v>
      </c>
      <c r="O15" s="69">
        <v>155</v>
      </c>
      <c r="P15" s="89" t="s">
        <v>494</v>
      </c>
    </row>
    <row r="16" spans="2:16" ht="30" x14ac:dyDescent="0.25">
      <c r="B16" s="88" t="s">
        <v>477</v>
      </c>
      <c r="C16" s="80" t="s">
        <v>495</v>
      </c>
      <c r="D16" s="69" t="s">
        <v>487</v>
      </c>
      <c r="E16" s="70">
        <v>100</v>
      </c>
      <c r="F16" s="69" t="s">
        <v>496</v>
      </c>
      <c r="G16" s="69" t="s">
        <v>492</v>
      </c>
      <c r="H16" s="69">
        <v>3</v>
      </c>
      <c r="I16" s="69">
        <v>80</v>
      </c>
      <c r="J16" s="69" t="s">
        <v>471</v>
      </c>
      <c r="K16" s="69" t="s">
        <v>264</v>
      </c>
      <c r="L16" s="87" t="s">
        <v>497</v>
      </c>
      <c r="M16" s="69" t="s">
        <v>472</v>
      </c>
      <c r="N16" s="69" t="s">
        <v>453</v>
      </c>
      <c r="O16" s="69">
        <v>156</v>
      </c>
      <c r="P16" s="80" t="s">
        <v>264</v>
      </c>
    </row>
    <row r="17" spans="2:16" x14ac:dyDescent="0.25">
      <c r="B17" s="88" t="s">
        <v>477</v>
      </c>
      <c r="C17" s="80" t="s">
        <v>498</v>
      </c>
      <c r="D17" s="69" t="s">
        <v>456</v>
      </c>
      <c r="E17" s="70">
        <v>30</v>
      </c>
      <c r="F17" s="69" t="s">
        <v>462</v>
      </c>
      <c r="G17" s="69" t="s">
        <v>492</v>
      </c>
      <c r="H17" s="69">
        <v>0</v>
      </c>
      <c r="I17" s="69">
        <v>8</v>
      </c>
      <c r="J17" s="69" t="s">
        <v>471</v>
      </c>
      <c r="K17" s="69" t="s">
        <v>499</v>
      </c>
      <c r="L17" s="87" t="s">
        <v>485</v>
      </c>
      <c r="M17" s="69" t="s">
        <v>481</v>
      </c>
      <c r="N17" s="69" t="s">
        <v>453</v>
      </c>
      <c r="O17" s="69">
        <v>156</v>
      </c>
      <c r="P17" s="80" t="s">
        <v>264</v>
      </c>
    </row>
    <row r="18" spans="2:16" ht="30" x14ac:dyDescent="0.25">
      <c r="B18" s="88" t="s">
        <v>477</v>
      </c>
      <c r="C18" s="80" t="s">
        <v>500</v>
      </c>
      <c r="D18" s="69" t="s">
        <v>456</v>
      </c>
      <c r="E18" s="70">
        <v>30</v>
      </c>
      <c r="F18" s="69" t="s">
        <v>457</v>
      </c>
      <c r="G18" s="69" t="s">
        <v>492</v>
      </c>
      <c r="H18" s="69">
        <v>0</v>
      </c>
      <c r="I18" s="69">
        <v>18</v>
      </c>
      <c r="J18" s="69" t="s">
        <v>459</v>
      </c>
      <c r="K18" s="69" t="s">
        <v>499</v>
      </c>
      <c r="L18" s="87" t="s">
        <v>501</v>
      </c>
      <c r="M18" s="69" t="s">
        <v>469</v>
      </c>
      <c r="N18" s="69" t="s">
        <v>453</v>
      </c>
      <c r="O18" s="69">
        <v>156</v>
      </c>
      <c r="P18" s="80" t="s">
        <v>264</v>
      </c>
    </row>
    <row r="19" spans="2:16" x14ac:dyDescent="0.25">
      <c r="B19" s="88" t="s">
        <v>477</v>
      </c>
      <c r="C19" s="80" t="s">
        <v>502</v>
      </c>
      <c r="D19" s="69" t="s">
        <v>456</v>
      </c>
      <c r="E19" s="70">
        <v>200</v>
      </c>
      <c r="F19" s="69" t="s">
        <v>462</v>
      </c>
      <c r="G19" s="69" t="s">
        <v>492</v>
      </c>
      <c r="H19" s="69">
        <v>3</v>
      </c>
      <c r="I19" s="69">
        <v>20</v>
      </c>
      <c r="J19" s="69" t="s">
        <v>459</v>
      </c>
      <c r="K19" s="69" t="s">
        <v>503</v>
      </c>
      <c r="L19" s="87" t="s">
        <v>485</v>
      </c>
      <c r="M19" s="69" t="s">
        <v>469</v>
      </c>
      <c r="N19" s="69" t="s">
        <v>453</v>
      </c>
      <c r="O19" s="69">
        <v>156</v>
      </c>
      <c r="P19" s="82" t="s">
        <v>264</v>
      </c>
    </row>
    <row r="20" spans="2:16" ht="30" x14ac:dyDescent="0.25">
      <c r="B20" s="88" t="s">
        <v>477</v>
      </c>
      <c r="C20" s="80" t="s">
        <v>504</v>
      </c>
      <c r="D20" s="69" t="s">
        <v>446</v>
      </c>
      <c r="E20" s="70">
        <v>30</v>
      </c>
      <c r="F20" s="69" t="s">
        <v>457</v>
      </c>
      <c r="G20" s="69" t="s">
        <v>484</v>
      </c>
      <c r="H20" s="69">
        <v>0</v>
      </c>
      <c r="I20" s="69">
        <v>9</v>
      </c>
      <c r="J20" s="69" t="s">
        <v>459</v>
      </c>
      <c r="K20" s="69" t="s">
        <v>264</v>
      </c>
      <c r="L20" s="87" t="s">
        <v>451</v>
      </c>
      <c r="M20" s="69" t="s">
        <v>481</v>
      </c>
      <c r="N20" s="69" t="s">
        <v>453</v>
      </c>
      <c r="O20" s="69">
        <v>156</v>
      </c>
      <c r="P20" s="80" t="s">
        <v>264</v>
      </c>
    </row>
    <row r="21" spans="2:16" x14ac:dyDescent="0.25">
      <c r="B21" s="88" t="s">
        <v>477</v>
      </c>
      <c r="C21" s="80" t="s">
        <v>505</v>
      </c>
      <c r="D21" s="69" t="s">
        <v>446</v>
      </c>
      <c r="E21" s="70">
        <v>30</v>
      </c>
      <c r="F21" s="69" t="s">
        <v>462</v>
      </c>
      <c r="G21" s="69" t="s">
        <v>484</v>
      </c>
      <c r="H21" s="69">
        <v>0</v>
      </c>
      <c r="I21" s="69">
        <v>6</v>
      </c>
      <c r="J21" s="69" t="s">
        <v>471</v>
      </c>
      <c r="K21" s="69" t="s">
        <v>450</v>
      </c>
      <c r="L21" s="87" t="s">
        <v>451</v>
      </c>
      <c r="M21" s="69" t="s">
        <v>465</v>
      </c>
      <c r="N21" s="69" t="s">
        <v>453</v>
      </c>
      <c r="O21" s="69">
        <v>156</v>
      </c>
      <c r="P21" s="80" t="s">
        <v>264</v>
      </c>
    </row>
    <row r="22" spans="2:16" x14ac:dyDescent="0.25">
      <c r="B22" s="90" t="s">
        <v>506</v>
      </c>
      <c r="C22" s="80" t="s">
        <v>507</v>
      </c>
      <c r="D22" s="69" t="s">
        <v>446</v>
      </c>
      <c r="E22" s="70">
        <v>30</v>
      </c>
      <c r="F22" s="69" t="s">
        <v>447</v>
      </c>
      <c r="G22" s="69" t="s">
        <v>508</v>
      </c>
      <c r="H22" s="69">
        <v>4</v>
      </c>
      <c r="I22" s="69">
        <v>8</v>
      </c>
      <c r="J22" s="69" t="s">
        <v>459</v>
      </c>
      <c r="K22" s="69" t="s">
        <v>509</v>
      </c>
      <c r="L22" s="87" t="s">
        <v>510</v>
      </c>
      <c r="M22" s="69" t="s">
        <v>490</v>
      </c>
      <c r="N22" s="69" t="s">
        <v>453</v>
      </c>
      <c r="O22" s="69">
        <v>151</v>
      </c>
      <c r="P22" s="80" t="s">
        <v>264</v>
      </c>
    </row>
    <row r="23" spans="2:16" x14ac:dyDescent="0.25">
      <c r="B23" s="90" t="s">
        <v>506</v>
      </c>
      <c r="C23" s="80" t="s">
        <v>511</v>
      </c>
      <c r="D23" s="69" t="s">
        <v>456</v>
      </c>
      <c r="E23" s="70">
        <v>100</v>
      </c>
      <c r="F23" s="69" t="s">
        <v>457</v>
      </c>
      <c r="G23" s="69" t="s">
        <v>508</v>
      </c>
      <c r="H23" s="69">
        <v>4</v>
      </c>
      <c r="I23" s="69">
        <v>24</v>
      </c>
      <c r="J23" s="69" t="s">
        <v>459</v>
      </c>
      <c r="K23" s="69" t="s">
        <v>509</v>
      </c>
      <c r="L23" s="87" t="s">
        <v>512</v>
      </c>
      <c r="M23" s="69" t="s">
        <v>490</v>
      </c>
      <c r="N23" s="69" t="s">
        <v>453</v>
      </c>
      <c r="O23" s="69">
        <v>151</v>
      </c>
      <c r="P23" s="80" t="s">
        <v>264</v>
      </c>
    </row>
    <row r="24" spans="2:16" x14ac:dyDescent="0.25">
      <c r="B24" s="90" t="s">
        <v>506</v>
      </c>
      <c r="C24" s="80" t="s">
        <v>513</v>
      </c>
      <c r="D24" s="69" t="s">
        <v>487</v>
      </c>
      <c r="E24" s="70">
        <v>150</v>
      </c>
      <c r="F24" s="69" t="s">
        <v>514</v>
      </c>
      <c r="G24" s="69" t="s">
        <v>515</v>
      </c>
      <c r="H24" s="69">
        <v>5</v>
      </c>
      <c r="I24" s="69">
        <v>60</v>
      </c>
      <c r="J24" s="69" t="s">
        <v>459</v>
      </c>
      <c r="K24" s="69" t="s">
        <v>509</v>
      </c>
      <c r="L24" s="87" t="s">
        <v>489</v>
      </c>
      <c r="M24" s="69" t="s">
        <v>490</v>
      </c>
      <c r="N24" s="69" t="s">
        <v>453</v>
      </c>
      <c r="O24" s="69">
        <v>151</v>
      </c>
      <c r="P24" s="80" t="s">
        <v>264</v>
      </c>
    </row>
    <row r="25" spans="2:16" x14ac:dyDescent="0.25">
      <c r="B25" s="90" t="s">
        <v>506</v>
      </c>
      <c r="C25" s="80" t="s">
        <v>516</v>
      </c>
      <c r="D25" s="69" t="s">
        <v>456</v>
      </c>
      <c r="E25" s="70">
        <v>90</v>
      </c>
      <c r="F25" s="69" t="s">
        <v>517</v>
      </c>
      <c r="G25" s="69" t="s">
        <v>508</v>
      </c>
      <c r="H25" s="69">
        <v>4</v>
      </c>
      <c r="I25" s="69">
        <v>60</v>
      </c>
      <c r="J25" s="69" t="s">
        <v>459</v>
      </c>
      <c r="K25" s="69" t="s">
        <v>518</v>
      </c>
      <c r="L25" s="87" t="s">
        <v>519</v>
      </c>
      <c r="M25" s="69" t="s">
        <v>520</v>
      </c>
      <c r="N25" s="69" t="s">
        <v>453</v>
      </c>
      <c r="O25" s="69">
        <v>151</v>
      </c>
      <c r="P25" s="80" t="s">
        <v>264</v>
      </c>
    </row>
    <row r="26" spans="2:16" x14ac:dyDescent="0.25">
      <c r="B26" s="88" t="s">
        <v>523</v>
      </c>
      <c r="C26" s="80" t="s">
        <v>521</v>
      </c>
      <c r="D26" s="69" t="s">
        <v>446</v>
      </c>
      <c r="E26" s="70">
        <v>10</v>
      </c>
      <c r="F26" s="69" t="s">
        <v>462</v>
      </c>
      <c r="G26" s="69" t="s">
        <v>522</v>
      </c>
      <c r="H26" s="69">
        <v>12</v>
      </c>
      <c r="I26" s="69">
        <v>3</v>
      </c>
      <c r="J26" s="69" t="s">
        <v>459</v>
      </c>
      <c r="K26" s="69" t="s">
        <v>523</v>
      </c>
      <c r="L26" s="87" t="s">
        <v>493</v>
      </c>
      <c r="M26" s="69" t="s">
        <v>524</v>
      </c>
      <c r="N26" s="69" t="s">
        <v>453</v>
      </c>
      <c r="O26" s="69">
        <v>155</v>
      </c>
      <c r="P26" s="80" t="s">
        <v>264</v>
      </c>
    </row>
    <row r="27" spans="2:16" x14ac:dyDescent="0.25">
      <c r="B27" s="88" t="s">
        <v>523</v>
      </c>
      <c r="C27" s="80" t="s">
        <v>525</v>
      </c>
      <c r="D27" s="69" t="s">
        <v>456</v>
      </c>
      <c r="E27" s="70">
        <v>20</v>
      </c>
      <c r="F27" s="69" t="s">
        <v>462</v>
      </c>
      <c r="G27" s="69" t="s">
        <v>522</v>
      </c>
      <c r="H27" s="69">
        <v>12</v>
      </c>
      <c r="I27" s="69">
        <v>5</v>
      </c>
      <c r="J27" s="69" t="s">
        <v>459</v>
      </c>
      <c r="K27" s="69" t="s">
        <v>523</v>
      </c>
      <c r="L27" s="87" t="s">
        <v>526</v>
      </c>
      <c r="M27" s="69" t="s">
        <v>490</v>
      </c>
      <c r="N27" s="69" t="s">
        <v>453</v>
      </c>
      <c r="O27" s="69">
        <v>155</v>
      </c>
      <c r="P27" s="82" t="s">
        <v>264</v>
      </c>
    </row>
    <row r="28" spans="2:16" x14ac:dyDescent="0.25">
      <c r="B28" s="88" t="s">
        <v>927</v>
      </c>
      <c r="C28" s="80" t="s">
        <v>527</v>
      </c>
      <c r="D28" s="69" t="s">
        <v>446</v>
      </c>
      <c r="E28" s="70">
        <v>30</v>
      </c>
      <c r="F28" s="69" t="s">
        <v>447</v>
      </c>
      <c r="G28" s="69" t="s">
        <v>528</v>
      </c>
      <c r="H28" s="69">
        <v>6</v>
      </c>
      <c r="I28" s="69">
        <v>10</v>
      </c>
      <c r="J28" s="69" t="s">
        <v>529</v>
      </c>
      <c r="K28" s="69" t="s">
        <v>530</v>
      </c>
      <c r="L28" s="87" t="s">
        <v>460</v>
      </c>
      <c r="M28" s="69" t="s">
        <v>490</v>
      </c>
      <c r="N28" s="69" t="s">
        <v>453</v>
      </c>
      <c r="O28" s="69">
        <v>155</v>
      </c>
      <c r="P28" s="80" t="s">
        <v>264</v>
      </c>
    </row>
    <row r="29" spans="2:16" x14ac:dyDescent="0.25">
      <c r="B29" s="88" t="s">
        <v>927</v>
      </c>
      <c r="C29" s="80" t="s">
        <v>531</v>
      </c>
      <c r="D29" s="69" t="s">
        <v>456</v>
      </c>
      <c r="E29" s="70">
        <v>90</v>
      </c>
      <c r="F29" s="69" t="s">
        <v>447</v>
      </c>
      <c r="G29" s="69" t="s">
        <v>532</v>
      </c>
      <c r="H29" s="69">
        <v>6</v>
      </c>
      <c r="I29" s="69">
        <v>40</v>
      </c>
      <c r="J29" s="69" t="s">
        <v>533</v>
      </c>
      <c r="K29" s="69" t="s">
        <v>530</v>
      </c>
      <c r="L29" s="87" t="s">
        <v>534</v>
      </c>
      <c r="M29" s="69" t="s">
        <v>490</v>
      </c>
      <c r="N29" s="69" t="s">
        <v>453</v>
      </c>
      <c r="O29" s="69">
        <v>155</v>
      </c>
      <c r="P29" s="80" t="s">
        <v>264</v>
      </c>
    </row>
    <row r="30" spans="2:16" x14ac:dyDescent="0.25">
      <c r="B30" s="88" t="s">
        <v>928</v>
      </c>
      <c r="C30" s="80" t="s">
        <v>535</v>
      </c>
      <c r="D30" s="69" t="s">
        <v>446</v>
      </c>
      <c r="E30" s="70">
        <v>10</v>
      </c>
      <c r="F30" s="69" t="s">
        <v>462</v>
      </c>
      <c r="G30" s="69" t="s">
        <v>463</v>
      </c>
      <c r="H30" s="69">
        <v>2</v>
      </c>
      <c r="I30" s="69">
        <v>2</v>
      </c>
      <c r="J30" s="69" t="s">
        <v>471</v>
      </c>
      <c r="K30" s="69" t="s">
        <v>536</v>
      </c>
      <c r="L30" s="87" t="s">
        <v>510</v>
      </c>
      <c r="M30" s="69" t="s">
        <v>472</v>
      </c>
      <c r="N30" s="69" t="s">
        <v>453</v>
      </c>
      <c r="O30" s="69">
        <v>152</v>
      </c>
      <c r="P30" s="80" t="s">
        <v>264</v>
      </c>
    </row>
    <row r="31" spans="2:16" x14ac:dyDescent="0.25">
      <c r="B31" s="88" t="s">
        <v>928</v>
      </c>
      <c r="C31" s="80" t="s">
        <v>537</v>
      </c>
      <c r="D31" s="69" t="s">
        <v>456</v>
      </c>
      <c r="E31" s="70">
        <v>20</v>
      </c>
      <c r="F31" s="69" t="s">
        <v>462</v>
      </c>
      <c r="G31" s="69" t="s">
        <v>463</v>
      </c>
      <c r="H31" s="69">
        <v>2</v>
      </c>
      <c r="I31" s="69">
        <v>6</v>
      </c>
      <c r="J31" s="69" t="s">
        <v>471</v>
      </c>
      <c r="K31" s="69" t="s">
        <v>536</v>
      </c>
      <c r="L31" s="87" t="s">
        <v>475</v>
      </c>
      <c r="M31" s="69" t="s">
        <v>469</v>
      </c>
      <c r="N31" s="69" t="s">
        <v>453</v>
      </c>
      <c r="O31" s="69">
        <v>152</v>
      </c>
      <c r="P31" s="82" t="s">
        <v>264</v>
      </c>
    </row>
    <row r="32" spans="2:16" x14ac:dyDescent="0.25">
      <c r="B32" s="88" t="s">
        <v>928</v>
      </c>
      <c r="C32" s="80" t="s">
        <v>538</v>
      </c>
      <c r="D32" s="69" t="s">
        <v>487</v>
      </c>
      <c r="E32" s="70">
        <v>30</v>
      </c>
      <c r="F32" s="69" t="s">
        <v>462</v>
      </c>
      <c r="G32" s="69" t="s">
        <v>539</v>
      </c>
      <c r="H32" s="69">
        <v>4</v>
      </c>
      <c r="I32" s="69">
        <v>10</v>
      </c>
      <c r="J32" s="69" t="s">
        <v>471</v>
      </c>
      <c r="K32" s="69" t="s">
        <v>536</v>
      </c>
      <c r="L32" s="87" t="s">
        <v>540</v>
      </c>
      <c r="M32" s="69" t="s">
        <v>472</v>
      </c>
      <c r="N32" s="69" t="s">
        <v>453</v>
      </c>
      <c r="O32" s="69">
        <v>152</v>
      </c>
      <c r="P32" s="82" t="s">
        <v>264</v>
      </c>
    </row>
    <row r="33" spans="2:16" ht="30" x14ac:dyDescent="0.25">
      <c r="B33" s="88" t="s">
        <v>928</v>
      </c>
      <c r="C33" s="80" t="s">
        <v>541</v>
      </c>
      <c r="D33" s="69" t="s">
        <v>487</v>
      </c>
      <c r="E33" s="70">
        <v>40</v>
      </c>
      <c r="F33" s="69" t="s">
        <v>462</v>
      </c>
      <c r="G33" s="69" t="s">
        <v>539</v>
      </c>
      <c r="H33" s="69">
        <v>3</v>
      </c>
      <c r="I33" s="69">
        <v>6</v>
      </c>
      <c r="J33" s="69" t="s">
        <v>471</v>
      </c>
      <c r="K33" s="80" t="s">
        <v>542</v>
      </c>
      <c r="L33" s="87" t="s">
        <v>543</v>
      </c>
      <c r="M33" s="69" t="s">
        <v>490</v>
      </c>
      <c r="N33" s="69" t="s">
        <v>544</v>
      </c>
      <c r="O33" s="69">
        <v>42</v>
      </c>
      <c r="P33" s="82" t="s">
        <v>545</v>
      </c>
    </row>
    <row r="34" spans="2:16" ht="45" x14ac:dyDescent="0.25">
      <c r="B34" s="88" t="s">
        <v>928</v>
      </c>
      <c r="C34" s="80" t="s">
        <v>546</v>
      </c>
      <c r="D34" s="69" t="s">
        <v>456</v>
      </c>
      <c r="E34" s="70">
        <v>20</v>
      </c>
      <c r="F34" s="69" t="s">
        <v>462</v>
      </c>
      <c r="G34" s="69" t="s">
        <v>463</v>
      </c>
      <c r="H34" s="69">
        <v>2</v>
      </c>
      <c r="I34" s="69">
        <v>6</v>
      </c>
      <c r="J34" s="69" t="s">
        <v>471</v>
      </c>
      <c r="K34" s="80" t="s">
        <v>547</v>
      </c>
      <c r="L34" s="87" t="s">
        <v>548</v>
      </c>
      <c r="M34" s="69" t="s">
        <v>490</v>
      </c>
      <c r="N34" s="69" t="s">
        <v>544</v>
      </c>
      <c r="O34" s="69">
        <v>42</v>
      </c>
      <c r="P34" s="82" t="s">
        <v>549</v>
      </c>
    </row>
    <row r="35" spans="2:16" ht="30" x14ac:dyDescent="0.25">
      <c r="B35" s="88" t="s">
        <v>928</v>
      </c>
      <c r="C35" s="80" t="s">
        <v>550</v>
      </c>
      <c r="D35" s="69" t="s">
        <v>456</v>
      </c>
      <c r="E35" s="70">
        <v>8</v>
      </c>
      <c r="F35" s="69" t="s">
        <v>462</v>
      </c>
      <c r="G35" s="69" t="s">
        <v>463</v>
      </c>
      <c r="H35" s="69">
        <v>2</v>
      </c>
      <c r="I35" s="69">
        <v>10</v>
      </c>
      <c r="J35" s="69" t="s">
        <v>471</v>
      </c>
      <c r="K35" s="69" t="s">
        <v>551</v>
      </c>
      <c r="L35" s="87" t="s">
        <v>552</v>
      </c>
      <c r="M35" s="69" t="s">
        <v>490</v>
      </c>
      <c r="N35" s="69" t="s">
        <v>544</v>
      </c>
      <c r="O35" s="69">
        <v>42</v>
      </c>
      <c r="P35" s="82" t="s">
        <v>553</v>
      </c>
    </row>
    <row r="36" spans="2:16" x14ac:dyDescent="0.25">
      <c r="B36" s="88" t="s">
        <v>923</v>
      </c>
      <c r="C36" s="80" t="s">
        <v>554</v>
      </c>
      <c r="D36" s="69" t="s">
        <v>555</v>
      </c>
      <c r="E36" s="70">
        <v>10</v>
      </c>
      <c r="F36" s="69" t="s">
        <v>462</v>
      </c>
      <c r="G36" s="69" t="s">
        <v>264</v>
      </c>
      <c r="H36" s="69">
        <v>0</v>
      </c>
      <c r="I36" s="69">
        <v>1</v>
      </c>
      <c r="J36" s="69" t="s">
        <v>264</v>
      </c>
      <c r="K36" s="69" t="s">
        <v>556</v>
      </c>
      <c r="L36" s="87" t="s">
        <v>451</v>
      </c>
      <c r="M36" s="69" t="s">
        <v>481</v>
      </c>
      <c r="N36" s="69" t="s">
        <v>453</v>
      </c>
      <c r="O36" s="69">
        <v>154</v>
      </c>
      <c r="P36" s="80" t="s">
        <v>264</v>
      </c>
    </row>
    <row r="37" spans="2:16" x14ac:dyDescent="0.25">
      <c r="B37" s="88" t="s">
        <v>923</v>
      </c>
      <c r="C37" s="80" t="s">
        <v>557</v>
      </c>
      <c r="D37" s="69" t="s">
        <v>456</v>
      </c>
      <c r="E37" s="70">
        <v>30</v>
      </c>
      <c r="F37" s="69" t="s">
        <v>462</v>
      </c>
      <c r="G37" s="69" t="s">
        <v>558</v>
      </c>
      <c r="H37" s="69">
        <v>0</v>
      </c>
      <c r="I37" s="69">
        <v>1</v>
      </c>
      <c r="J37" s="69" t="s">
        <v>449</v>
      </c>
      <c r="K37" s="69" t="s">
        <v>559</v>
      </c>
      <c r="L37" s="87" t="s">
        <v>560</v>
      </c>
      <c r="M37" s="69" t="s">
        <v>452</v>
      </c>
      <c r="N37" s="69" t="s">
        <v>453</v>
      </c>
      <c r="O37" s="69">
        <v>154</v>
      </c>
      <c r="P37" s="80" t="s">
        <v>264</v>
      </c>
    </row>
    <row r="38" spans="2:16" x14ac:dyDescent="0.25">
      <c r="B38" s="88" t="s">
        <v>923</v>
      </c>
      <c r="C38" s="80" t="s">
        <v>561</v>
      </c>
      <c r="D38" s="69" t="s">
        <v>456</v>
      </c>
      <c r="E38" s="70">
        <v>30</v>
      </c>
      <c r="F38" s="69" t="s">
        <v>462</v>
      </c>
      <c r="G38" s="69" t="s">
        <v>558</v>
      </c>
      <c r="H38" s="69">
        <v>0</v>
      </c>
      <c r="I38" s="69">
        <v>1</v>
      </c>
      <c r="J38" s="69" t="s">
        <v>471</v>
      </c>
      <c r="K38" s="69" t="s">
        <v>562</v>
      </c>
      <c r="L38" s="87" t="s">
        <v>493</v>
      </c>
      <c r="M38" s="69" t="s">
        <v>452</v>
      </c>
      <c r="N38" s="69" t="s">
        <v>453</v>
      </c>
      <c r="O38" s="69">
        <v>154</v>
      </c>
      <c r="P38" s="80" t="s">
        <v>264</v>
      </c>
    </row>
    <row r="39" spans="2:16" ht="30" x14ac:dyDescent="0.25">
      <c r="B39" s="88" t="s">
        <v>923</v>
      </c>
      <c r="C39" s="80" t="s">
        <v>563</v>
      </c>
      <c r="D39" s="69" t="s">
        <v>456</v>
      </c>
      <c r="E39" s="70">
        <v>45</v>
      </c>
      <c r="F39" s="69" t="s">
        <v>462</v>
      </c>
      <c r="G39" s="69" t="s">
        <v>564</v>
      </c>
      <c r="H39" s="69">
        <v>2</v>
      </c>
      <c r="I39" s="69">
        <v>1</v>
      </c>
      <c r="J39" s="69" t="s">
        <v>471</v>
      </c>
      <c r="K39" s="80" t="s">
        <v>565</v>
      </c>
      <c r="L39" s="87" t="s">
        <v>548</v>
      </c>
      <c r="M39" s="69" t="s">
        <v>452</v>
      </c>
      <c r="N39" s="69" t="s">
        <v>544</v>
      </c>
      <c r="O39" s="69">
        <v>42</v>
      </c>
      <c r="P39" s="80" t="s">
        <v>566</v>
      </c>
    </row>
    <row r="40" spans="2:16" ht="45" x14ac:dyDescent="0.25">
      <c r="B40" s="88" t="s">
        <v>923</v>
      </c>
      <c r="C40" s="80" t="s">
        <v>567</v>
      </c>
      <c r="D40" s="69" t="s">
        <v>487</v>
      </c>
      <c r="E40" s="70">
        <v>70</v>
      </c>
      <c r="F40" s="69" t="s">
        <v>462</v>
      </c>
      <c r="G40" s="69" t="s">
        <v>568</v>
      </c>
      <c r="H40" s="69">
        <v>1</v>
      </c>
      <c r="I40" s="69">
        <v>14</v>
      </c>
      <c r="J40" s="69" t="s">
        <v>471</v>
      </c>
      <c r="K40" s="69" t="s">
        <v>569</v>
      </c>
      <c r="L40" s="87" t="s">
        <v>570</v>
      </c>
      <c r="M40" s="69" t="s">
        <v>469</v>
      </c>
      <c r="N40" s="69" t="s">
        <v>544</v>
      </c>
      <c r="O40" s="69">
        <v>44</v>
      </c>
      <c r="P40" s="80" t="s">
        <v>571</v>
      </c>
    </row>
    <row r="41" spans="2:16" ht="45" x14ac:dyDescent="0.25">
      <c r="B41" s="88" t="s">
        <v>923</v>
      </c>
      <c r="C41" s="80" t="s">
        <v>572</v>
      </c>
      <c r="D41" s="69" t="s">
        <v>446</v>
      </c>
      <c r="E41" s="70">
        <v>15</v>
      </c>
      <c r="F41" s="69" t="s">
        <v>462</v>
      </c>
      <c r="G41" s="69" t="s">
        <v>558</v>
      </c>
      <c r="H41" s="69">
        <v>0</v>
      </c>
      <c r="I41" s="69">
        <v>1</v>
      </c>
      <c r="J41" s="69" t="s">
        <v>449</v>
      </c>
      <c r="K41" s="69" t="s">
        <v>562</v>
      </c>
      <c r="L41" s="87" t="s">
        <v>573</v>
      </c>
      <c r="M41" s="69" t="s">
        <v>472</v>
      </c>
      <c r="N41" s="69" t="s">
        <v>544</v>
      </c>
      <c r="O41" s="69">
        <v>42</v>
      </c>
      <c r="P41" s="80" t="s">
        <v>574</v>
      </c>
    </row>
    <row r="42" spans="2:16" ht="30" x14ac:dyDescent="0.25">
      <c r="B42" s="88" t="s">
        <v>923</v>
      </c>
      <c r="C42" s="80" t="s">
        <v>575</v>
      </c>
      <c r="D42" s="69" t="s">
        <v>487</v>
      </c>
      <c r="E42" s="70">
        <v>200</v>
      </c>
      <c r="F42" s="69" t="s">
        <v>462</v>
      </c>
      <c r="G42" s="69" t="s">
        <v>576</v>
      </c>
      <c r="H42" s="69">
        <v>2</v>
      </c>
      <c r="I42" s="69">
        <v>1</v>
      </c>
      <c r="J42" s="69" t="s">
        <v>264</v>
      </c>
      <c r="K42" s="80" t="s">
        <v>577</v>
      </c>
      <c r="L42" s="87" t="s">
        <v>475</v>
      </c>
      <c r="M42" s="69" t="s">
        <v>472</v>
      </c>
      <c r="N42" s="69" t="s">
        <v>544</v>
      </c>
      <c r="O42" s="69">
        <v>42</v>
      </c>
      <c r="P42" s="80" t="s">
        <v>578</v>
      </c>
    </row>
    <row r="43" spans="2:16" x14ac:dyDescent="0.25">
      <c r="B43" s="88" t="s">
        <v>923</v>
      </c>
      <c r="C43" s="80" t="s">
        <v>579</v>
      </c>
      <c r="D43" s="69" t="s">
        <v>446</v>
      </c>
      <c r="E43" s="70">
        <v>15</v>
      </c>
      <c r="F43" s="69" t="s">
        <v>462</v>
      </c>
      <c r="G43" s="69" t="s">
        <v>480</v>
      </c>
      <c r="H43" s="69">
        <v>0</v>
      </c>
      <c r="I43" s="69">
        <v>1</v>
      </c>
      <c r="J43" s="69" t="s">
        <v>471</v>
      </c>
      <c r="K43" s="80" t="s">
        <v>580</v>
      </c>
      <c r="L43" s="87" t="s">
        <v>493</v>
      </c>
      <c r="M43" s="69" t="s">
        <v>452</v>
      </c>
      <c r="N43" s="69" t="s">
        <v>544</v>
      </c>
      <c r="O43" s="69">
        <v>42</v>
      </c>
      <c r="P43" s="80" t="s">
        <v>581</v>
      </c>
    </row>
    <row r="44" spans="2:16" ht="30" x14ac:dyDescent="0.25">
      <c r="B44" s="88" t="s">
        <v>923</v>
      </c>
      <c r="C44" s="80" t="s">
        <v>582</v>
      </c>
      <c r="D44" s="69" t="s">
        <v>487</v>
      </c>
      <c r="E44" s="70">
        <v>200</v>
      </c>
      <c r="F44" s="69" t="s">
        <v>462</v>
      </c>
      <c r="G44" s="69" t="s">
        <v>558</v>
      </c>
      <c r="H44" s="69">
        <v>0</v>
      </c>
      <c r="I44" s="69">
        <v>1</v>
      </c>
      <c r="J44" s="69" t="s">
        <v>264</v>
      </c>
      <c r="K44" s="80" t="s">
        <v>583</v>
      </c>
      <c r="L44" s="87" t="s">
        <v>475</v>
      </c>
      <c r="M44" s="69" t="s">
        <v>472</v>
      </c>
      <c r="N44" s="69" t="s">
        <v>544</v>
      </c>
      <c r="O44" s="69">
        <v>42</v>
      </c>
      <c r="P44" s="82" t="s">
        <v>578</v>
      </c>
    </row>
    <row r="45" spans="2:16" x14ac:dyDescent="0.25">
      <c r="B45" s="88" t="s">
        <v>923</v>
      </c>
      <c r="C45" s="80" t="s">
        <v>584</v>
      </c>
      <c r="D45" s="69" t="s">
        <v>456</v>
      </c>
      <c r="E45" s="70">
        <v>30</v>
      </c>
      <c r="F45" s="69" t="s">
        <v>462</v>
      </c>
      <c r="G45" s="69" t="s">
        <v>484</v>
      </c>
      <c r="H45" s="69">
        <v>0</v>
      </c>
      <c r="I45" s="69">
        <v>1</v>
      </c>
      <c r="J45" s="69" t="s">
        <v>471</v>
      </c>
      <c r="K45" s="80" t="s">
        <v>580</v>
      </c>
      <c r="L45" s="87" t="s">
        <v>512</v>
      </c>
      <c r="M45" s="69" t="s">
        <v>452</v>
      </c>
      <c r="N45" s="69" t="s">
        <v>544</v>
      </c>
      <c r="O45" s="69">
        <v>44</v>
      </c>
      <c r="P45" s="80" t="s">
        <v>585</v>
      </c>
    </row>
    <row r="46" spans="2:16" ht="45" x14ac:dyDescent="0.25">
      <c r="B46" s="88" t="s">
        <v>923</v>
      </c>
      <c r="C46" s="80" t="s">
        <v>586</v>
      </c>
      <c r="D46" s="69" t="s">
        <v>456</v>
      </c>
      <c r="E46" s="70">
        <v>50</v>
      </c>
      <c r="F46" s="69" t="s">
        <v>447</v>
      </c>
      <c r="G46" s="69" t="s">
        <v>484</v>
      </c>
      <c r="H46" s="69">
        <v>0</v>
      </c>
      <c r="I46" s="69">
        <v>8</v>
      </c>
      <c r="J46" s="69" t="s">
        <v>471</v>
      </c>
      <c r="K46" s="80" t="s">
        <v>587</v>
      </c>
      <c r="L46" s="87" t="s">
        <v>540</v>
      </c>
      <c r="M46" s="69" t="s">
        <v>490</v>
      </c>
      <c r="N46" s="69" t="s">
        <v>544</v>
      </c>
      <c r="O46" s="69">
        <v>44</v>
      </c>
      <c r="P46" s="80" t="s">
        <v>588</v>
      </c>
    </row>
    <row r="47" spans="2:16" ht="30" x14ac:dyDescent="0.25">
      <c r="B47" s="88" t="s">
        <v>929</v>
      </c>
      <c r="C47" s="80" t="s">
        <v>589</v>
      </c>
      <c r="D47" s="69" t="s">
        <v>456</v>
      </c>
      <c r="E47" s="70">
        <v>60</v>
      </c>
      <c r="F47" s="69" t="s">
        <v>462</v>
      </c>
      <c r="G47" s="69" t="s">
        <v>590</v>
      </c>
      <c r="H47" s="69" t="s">
        <v>590</v>
      </c>
      <c r="I47" s="69">
        <v>6</v>
      </c>
      <c r="J47" s="69" t="s">
        <v>471</v>
      </c>
      <c r="K47" s="69" t="s">
        <v>590</v>
      </c>
      <c r="L47" s="87" t="s">
        <v>570</v>
      </c>
      <c r="M47" s="69" t="s">
        <v>481</v>
      </c>
      <c r="N47" s="69" t="s">
        <v>453</v>
      </c>
      <c r="O47" s="69">
        <v>154</v>
      </c>
      <c r="P47" s="80" t="s">
        <v>264</v>
      </c>
    </row>
    <row r="48" spans="2:16" ht="30" x14ac:dyDescent="0.25">
      <c r="B48" s="88" t="s">
        <v>929</v>
      </c>
      <c r="C48" s="80" t="s">
        <v>591</v>
      </c>
      <c r="D48" s="69" t="s">
        <v>487</v>
      </c>
      <c r="E48" s="70">
        <v>300</v>
      </c>
      <c r="F48" s="69" t="s">
        <v>462</v>
      </c>
      <c r="G48" s="69" t="s">
        <v>590</v>
      </c>
      <c r="H48" s="69" t="s">
        <v>590</v>
      </c>
      <c r="I48" s="69">
        <v>1</v>
      </c>
      <c r="J48" s="69" t="s">
        <v>459</v>
      </c>
      <c r="K48" s="69" t="s">
        <v>590</v>
      </c>
      <c r="L48" s="87" t="s">
        <v>592</v>
      </c>
      <c r="M48" s="69" t="s">
        <v>472</v>
      </c>
      <c r="N48" s="69" t="s">
        <v>453</v>
      </c>
      <c r="O48" s="69">
        <v>154</v>
      </c>
      <c r="P48" s="80" t="s">
        <v>264</v>
      </c>
    </row>
    <row r="49" spans="2:16" ht="30" x14ac:dyDescent="0.25">
      <c r="B49" s="88" t="s">
        <v>930</v>
      </c>
      <c r="C49" s="80" t="s">
        <v>593</v>
      </c>
      <c r="D49" s="69" t="s">
        <v>555</v>
      </c>
      <c r="E49" s="71" t="s">
        <v>594</v>
      </c>
      <c r="F49" s="69" t="s">
        <v>462</v>
      </c>
      <c r="G49" s="69" t="s">
        <v>264</v>
      </c>
      <c r="H49" s="69">
        <v>0</v>
      </c>
      <c r="I49" s="69" t="s">
        <v>264</v>
      </c>
      <c r="J49" s="69" t="s">
        <v>264</v>
      </c>
      <c r="K49" s="69" t="s">
        <v>595</v>
      </c>
      <c r="L49" s="87" t="s">
        <v>596</v>
      </c>
      <c r="M49" s="69" t="s">
        <v>469</v>
      </c>
      <c r="N49" s="69" t="s">
        <v>453</v>
      </c>
      <c r="O49" s="69">
        <v>157</v>
      </c>
      <c r="P49" s="82" t="s">
        <v>597</v>
      </c>
    </row>
    <row r="50" spans="2:16" ht="45" x14ac:dyDescent="0.25">
      <c r="B50" s="88" t="s">
        <v>930</v>
      </c>
      <c r="C50" s="80" t="s">
        <v>598</v>
      </c>
      <c r="D50" s="69" t="s">
        <v>555</v>
      </c>
      <c r="E50" s="71" t="s">
        <v>594</v>
      </c>
      <c r="F50" s="69" t="s">
        <v>462</v>
      </c>
      <c r="G50" s="69" t="s">
        <v>590</v>
      </c>
      <c r="H50" s="69">
        <v>0</v>
      </c>
      <c r="I50" s="69" t="s">
        <v>264</v>
      </c>
      <c r="J50" s="69" t="s">
        <v>264</v>
      </c>
      <c r="K50" s="69" t="s">
        <v>599</v>
      </c>
      <c r="L50" s="87" t="s">
        <v>596</v>
      </c>
      <c r="M50" s="69" t="s">
        <v>469</v>
      </c>
      <c r="N50" s="69" t="s">
        <v>453</v>
      </c>
      <c r="O50" s="69">
        <v>157</v>
      </c>
      <c r="P50" s="80" t="s">
        <v>600</v>
      </c>
    </row>
    <row r="51" spans="2:16" x14ac:dyDescent="0.25">
      <c r="B51" s="88" t="s">
        <v>930</v>
      </c>
      <c r="C51" s="80" t="s">
        <v>601</v>
      </c>
      <c r="D51" s="69" t="s">
        <v>555</v>
      </c>
      <c r="E51" s="71" t="s">
        <v>594</v>
      </c>
      <c r="F51" s="69" t="s">
        <v>462</v>
      </c>
      <c r="G51" s="69" t="s">
        <v>602</v>
      </c>
      <c r="H51" s="69">
        <v>0</v>
      </c>
      <c r="I51" s="69" t="s">
        <v>264</v>
      </c>
      <c r="J51" s="69" t="s">
        <v>264</v>
      </c>
      <c r="K51" s="69" t="s">
        <v>599</v>
      </c>
      <c r="L51" s="87" t="s">
        <v>596</v>
      </c>
      <c r="M51" s="69" t="s">
        <v>452</v>
      </c>
      <c r="N51" s="69" t="s">
        <v>453</v>
      </c>
      <c r="O51" s="69">
        <v>157</v>
      </c>
      <c r="P51" s="80" t="s">
        <v>264</v>
      </c>
    </row>
    <row r="52" spans="2:16" x14ac:dyDescent="0.25">
      <c r="B52" s="88" t="s">
        <v>930</v>
      </c>
      <c r="C52" s="80" t="s">
        <v>603</v>
      </c>
      <c r="D52" s="69" t="s">
        <v>555</v>
      </c>
      <c r="E52" s="71" t="s">
        <v>594</v>
      </c>
      <c r="F52" s="69" t="s">
        <v>462</v>
      </c>
      <c r="G52" s="69" t="s">
        <v>264</v>
      </c>
      <c r="H52" s="69">
        <v>0</v>
      </c>
      <c r="I52" s="69" t="s">
        <v>264</v>
      </c>
      <c r="J52" s="69" t="s">
        <v>264</v>
      </c>
      <c r="K52" s="69" t="s">
        <v>604</v>
      </c>
      <c r="L52" s="87" t="s">
        <v>596</v>
      </c>
      <c r="M52" s="69" t="s">
        <v>469</v>
      </c>
      <c r="N52" s="69" t="s">
        <v>453</v>
      </c>
      <c r="O52" s="69">
        <v>157</v>
      </c>
      <c r="P52" s="82" t="s">
        <v>264</v>
      </c>
    </row>
    <row r="53" spans="2:16" x14ac:dyDescent="0.25">
      <c r="B53" s="88" t="s">
        <v>930</v>
      </c>
      <c r="C53" s="80" t="s">
        <v>605</v>
      </c>
      <c r="D53" s="69" t="s">
        <v>555</v>
      </c>
      <c r="E53" s="71" t="s">
        <v>594</v>
      </c>
      <c r="F53" s="69" t="s">
        <v>462</v>
      </c>
      <c r="G53" s="69" t="s">
        <v>264</v>
      </c>
      <c r="H53" s="69">
        <v>0</v>
      </c>
      <c r="I53" s="69" t="s">
        <v>264</v>
      </c>
      <c r="J53" s="69" t="s">
        <v>264</v>
      </c>
      <c r="K53" s="69" t="s">
        <v>606</v>
      </c>
      <c r="L53" s="87" t="s">
        <v>596</v>
      </c>
      <c r="M53" s="69" t="s">
        <v>490</v>
      </c>
      <c r="N53" s="69" t="s">
        <v>453</v>
      </c>
      <c r="O53" s="69">
        <v>157</v>
      </c>
      <c r="P53" s="82" t="s">
        <v>264</v>
      </c>
    </row>
    <row r="54" spans="2:16" x14ac:dyDescent="0.25">
      <c r="B54" s="88" t="s">
        <v>930</v>
      </c>
      <c r="C54" s="80" t="s">
        <v>607</v>
      </c>
      <c r="D54" s="69" t="s">
        <v>555</v>
      </c>
      <c r="E54" s="71" t="s">
        <v>594</v>
      </c>
      <c r="F54" s="69" t="s">
        <v>462</v>
      </c>
      <c r="G54" s="69" t="s">
        <v>608</v>
      </c>
      <c r="H54" s="69">
        <v>6</v>
      </c>
      <c r="I54" s="69" t="s">
        <v>264</v>
      </c>
      <c r="J54" s="69" t="s">
        <v>264</v>
      </c>
      <c r="K54" s="69" t="s">
        <v>609</v>
      </c>
      <c r="L54" s="87" t="s">
        <v>596</v>
      </c>
      <c r="M54" s="69" t="s">
        <v>472</v>
      </c>
      <c r="N54" s="69" t="s">
        <v>453</v>
      </c>
      <c r="O54" s="69">
        <v>157</v>
      </c>
      <c r="P54" s="82" t="s">
        <v>610</v>
      </c>
    </row>
    <row r="55" spans="2:16" ht="30" x14ac:dyDescent="0.25">
      <c r="B55" s="88" t="s">
        <v>930</v>
      </c>
      <c r="C55" s="80" t="s">
        <v>611</v>
      </c>
      <c r="D55" s="69" t="s">
        <v>555</v>
      </c>
      <c r="E55" s="71" t="s">
        <v>594</v>
      </c>
      <c r="F55" s="69" t="s">
        <v>462</v>
      </c>
      <c r="G55" s="69" t="s">
        <v>264</v>
      </c>
      <c r="H55" s="69">
        <v>0</v>
      </c>
      <c r="I55" s="69" t="s">
        <v>264</v>
      </c>
      <c r="J55" s="69" t="s">
        <v>264</v>
      </c>
      <c r="K55" s="69" t="s">
        <v>612</v>
      </c>
      <c r="L55" s="87" t="s">
        <v>596</v>
      </c>
      <c r="M55" s="69" t="s">
        <v>472</v>
      </c>
      <c r="N55" s="69" t="s">
        <v>453</v>
      </c>
      <c r="O55" s="69">
        <v>158</v>
      </c>
      <c r="P55" s="82" t="s">
        <v>613</v>
      </c>
    </row>
    <row r="56" spans="2:16" x14ac:dyDescent="0.25">
      <c r="B56" s="88" t="s">
        <v>930</v>
      </c>
      <c r="C56" s="80" t="s">
        <v>614</v>
      </c>
      <c r="D56" s="69" t="s">
        <v>555</v>
      </c>
      <c r="E56" s="71" t="s">
        <v>594</v>
      </c>
      <c r="F56" s="69" t="s">
        <v>462</v>
      </c>
      <c r="G56" s="69" t="s">
        <v>264</v>
      </c>
      <c r="H56" s="69">
        <v>0</v>
      </c>
      <c r="I56" s="69" t="s">
        <v>264</v>
      </c>
      <c r="J56" s="69" t="s">
        <v>264</v>
      </c>
      <c r="K56" s="69" t="s">
        <v>615</v>
      </c>
      <c r="L56" s="87" t="s">
        <v>596</v>
      </c>
      <c r="M56" s="69" t="s">
        <v>452</v>
      </c>
      <c r="N56" s="69" t="s">
        <v>453</v>
      </c>
      <c r="O56" s="69">
        <v>158</v>
      </c>
      <c r="P56" s="82" t="s">
        <v>264</v>
      </c>
    </row>
    <row r="57" spans="2:16" x14ac:dyDescent="0.25">
      <c r="B57" s="88" t="s">
        <v>930</v>
      </c>
      <c r="C57" s="80" t="s">
        <v>616</v>
      </c>
      <c r="D57" s="69" t="s">
        <v>555</v>
      </c>
      <c r="E57" s="71" t="s">
        <v>594</v>
      </c>
      <c r="F57" s="69" t="s">
        <v>462</v>
      </c>
      <c r="G57" s="69" t="s">
        <v>264</v>
      </c>
      <c r="H57" s="69">
        <v>0</v>
      </c>
      <c r="I57" s="69" t="s">
        <v>264</v>
      </c>
      <c r="J57" s="69" t="s">
        <v>264</v>
      </c>
      <c r="K57" s="69" t="s">
        <v>617</v>
      </c>
      <c r="L57" s="87" t="s">
        <v>596</v>
      </c>
      <c r="M57" s="69" t="s">
        <v>452</v>
      </c>
      <c r="N57" s="69" t="s">
        <v>453</v>
      </c>
      <c r="O57" s="69">
        <v>158</v>
      </c>
      <c r="P57" s="80" t="s">
        <v>264</v>
      </c>
    </row>
    <row r="58" spans="2:16" x14ac:dyDescent="0.25">
      <c r="B58" s="88" t="s">
        <v>930</v>
      </c>
      <c r="C58" s="80" t="s">
        <v>618</v>
      </c>
      <c r="D58" s="69" t="s">
        <v>555</v>
      </c>
      <c r="E58" s="71" t="s">
        <v>594</v>
      </c>
      <c r="F58" s="69" t="s">
        <v>462</v>
      </c>
      <c r="G58" s="69" t="s">
        <v>264</v>
      </c>
      <c r="H58" s="69">
        <v>0</v>
      </c>
      <c r="I58" s="69" t="s">
        <v>264</v>
      </c>
      <c r="J58" s="69" t="s">
        <v>264</v>
      </c>
      <c r="K58" s="69" t="s">
        <v>619</v>
      </c>
      <c r="L58" s="87" t="s">
        <v>596</v>
      </c>
      <c r="M58" s="69" t="s">
        <v>472</v>
      </c>
      <c r="N58" s="69" t="s">
        <v>453</v>
      </c>
      <c r="O58" s="69">
        <v>158</v>
      </c>
      <c r="P58" s="80" t="s">
        <v>620</v>
      </c>
    </row>
    <row r="59" spans="2:16" x14ac:dyDescent="0.25">
      <c r="B59" s="88" t="s">
        <v>930</v>
      </c>
      <c r="C59" s="80" t="s">
        <v>621</v>
      </c>
      <c r="D59" s="69" t="s">
        <v>264</v>
      </c>
      <c r="E59" s="72" t="s">
        <v>264</v>
      </c>
      <c r="F59" s="69" t="s">
        <v>264</v>
      </c>
      <c r="G59" s="69" t="s">
        <v>622</v>
      </c>
      <c r="H59" s="69">
        <v>2</v>
      </c>
      <c r="I59" s="69" t="s">
        <v>264</v>
      </c>
      <c r="J59" s="69" t="s">
        <v>264</v>
      </c>
      <c r="K59" s="69" t="s">
        <v>623</v>
      </c>
      <c r="L59" s="87" t="s">
        <v>573</v>
      </c>
      <c r="M59" s="69" t="s">
        <v>481</v>
      </c>
      <c r="N59" s="69" t="s">
        <v>453</v>
      </c>
      <c r="O59" s="69">
        <v>158</v>
      </c>
      <c r="P59" s="80" t="s">
        <v>264</v>
      </c>
    </row>
    <row r="60" spans="2:16" ht="30" x14ac:dyDescent="0.25">
      <c r="B60" s="88" t="s">
        <v>930</v>
      </c>
      <c r="C60" s="80" t="s">
        <v>624</v>
      </c>
      <c r="D60" s="69" t="s">
        <v>264</v>
      </c>
      <c r="E60" s="72" t="s">
        <v>264</v>
      </c>
      <c r="F60" s="69" t="s">
        <v>264</v>
      </c>
      <c r="G60" s="69" t="s">
        <v>625</v>
      </c>
      <c r="H60" s="69">
        <v>8</v>
      </c>
      <c r="I60" s="69" t="s">
        <v>264</v>
      </c>
      <c r="J60" s="69" t="s">
        <v>264</v>
      </c>
      <c r="K60" s="80" t="s">
        <v>626</v>
      </c>
      <c r="L60" s="87" t="s">
        <v>573</v>
      </c>
      <c r="M60" s="69" t="s">
        <v>469</v>
      </c>
      <c r="N60" s="69" t="s">
        <v>453</v>
      </c>
      <c r="O60" s="69">
        <v>158</v>
      </c>
      <c r="P60" s="82" t="s">
        <v>610</v>
      </c>
    </row>
    <row r="61" spans="2:16" ht="30" x14ac:dyDescent="0.25">
      <c r="B61" s="88" t="s">
        <v>930</v>
      </c>
      <c r="C61" s="80" t="s">
        <v>627</v>
      </c>
      <c r="D61" s="69" t="s">
        <v>555</v>
      </c>
      <c r="E61" s="71" t="s">
        <v>594</v>
      </c>
      <c r="F61" s="69" t="s">
        <v>462</v>
      </c>
      <c r="G61" s="69" t="s">
        <v>448</v>
      </c>
      <c r="H61" s="69">
        <v>0</v>
      </c>
      <c r="I61" s="69" t="s">
        <v>264</v>
      </c>
      <c r="J61" s="69" t="s">
        <v>264</v>
      </c>
      <c r="K61" s="69" t="s">
        <v>628</v>
      </c>
      <c r="L61" s="87" t="s">
        <v>596</v>
      </c>
      <c r="M61" s="69" t="s">
        <v>465</v>
      </c>
      <c r="N61" s="69" t="s">
        <v>453</v>
      </c>
      <c r="O61" s="69">
        <v>157</v>
      </c>
      <c r="P61" s="80" t="s">
        <v>629</v>
      </c>
    </row>
    <row r="62" spans="2:16" x14ac:dyDescent="0.25">
      <c r="B62" s="88" t="s">
        <v>930</v>
      </c>
      <c r="C62" s="80" t="s">
        <v>630</v>
      </c>
      <c r="D62" s="69" t="s">
        <v>264</v>
      </c>
      <c r="E62" s="72" t="s">
        <v>264</v>
      </c>
      <c r="F62" s="69" t="s">
        <v>264</v>
      </c>
      <c r="G62" s="69" t="s">
        <v>631</v>
      </c>
      <c r="H62" s="69">
        <v>12</v>
      </c>
      <c r="I62" s="69" t="s">
        <v>264</v>
      </c>
      <c r="J62" s="69" t="s">
        <v>264</v>
      </c>
      <c r="K62" s="69" t="s">
        <v>632</v>
      </c>
      <c r="L62" s="87" t="s">
        <v>570</v>
      </c>
      <c r="M62" s="69" t="s">
        <v>490</v>
      </c>
      <c r="N62" s="69" t="s">
        <v>453</v>
      </c>
      <c r="O62" s="69">
        <v>157</v>
      </c>
      <c r="P62" s="80" t="s">
        <v>633</v>
      </c>
    </row>
    <row r="63" spans="2:16" ht="30" x14ac:dyDescent="0.25">
      <c r="B63" s="88" t="s">
        <v>930</v>
      </c>
      <c r="C63" s="80" t="s">
        <v>634</v>
      </c>
      <c r="D63" s="69" t="s">
        <v>555</v>
      </c>
      <c r="E63" s="71" t="s">
        <v>594</v>
      </c>
      <c r="F63" s="69" t="s">
        <v>462</v>
      </c>
      <c r="G63" s="69" t="s">
        <v>264</v>
      </c>
      <c r="H63" s="69" t="s">
        <v>264</v>
      </c>
      <c r="I63" s="69" t="s">
        <v>264</v>
      </c>
      <c r="J63" s="69" t="s">
        <v>264</v>
      </c>
      <c r="K63" s="69" t="s">
        <v>635</v>
      </c>
      <c r="L63" s="87" t="s">
        <v>573</v>
      </c>
      <c r="M63" s="69" t="s">
        <v>472</v>
      </c>
      <c r="N63" s="69" t="s">
        <v>544</v>
      </c>
      <c r="O63" s="69">
        <v>44</v>
      </c>
      <c r="P63" s="82" t="s">
        <v>636</v>
      </c>
    </row>
    <row r="64" spans="2:16" ht="30" x14ac:dyDescent="0.25">
      <c r="B64" s="88" t="s">
        <v>930</v>
      </c>
      <c r="C64" s="80" t="s">
        <v>637</v>
      </c>
      <c r="D64" s="69" t="s">
        <v>555</v>
      </c>
      <c r="E64" s="71" t="s">
        <v>594</v>
      </c>
      <c r="F64" s="69" t="s">
        <v>462</v>
      </c>
      <c r="G64" s="69" t="s">
        <v>638</v>
      </c>
      <c r="H64" s="69">
        <v>0</v>
      </c>
      <c r="I64" s="69" t="s">
        <v>264</v>
      </c>
      <c r="J64" s="69" t="s">
        <v>264</v>
      </c>
      <c r="K64" s="69" t="s">
        <v>639</v>
      </c>
      <c r="L64" s="87" t="s">
        <v>573</v>
      </c>
      <c r="M64" s="69" t="s">
        <v>520</v>
      </c>
      <c r="N64" s="69" t="s">
        <v>544</v>
      </c>
      <c r="O64" s="69">
        <v>44</v>
      </c>
      <c r="P64" s="80" t="s">
        <v>640</v>
      </c>
    </row>
    <row r="65" spans="1:16" ht="30" x14ac:dyDescent="0.25">
      <c r="B65" s="88" t="s">
        <v>930</v>
      </c>
      <c r="C65" s="80" t="s">
        <v>641</v>
      </c>
      <c r="D65" s="69" t="s">
        <v>555</v>
      </c>
      <c r="E65" s="71" t="s">
        <v>594</v>
      </c>
      <c r="F65" s="69" t="s">
        <v>462</v>
      </c>
      <c r="G65" s="69" t="s">
        <v>642</v>
      </c>
      <c r="H65" s="69">
        <v>0</v>
      </c>
      <c r="I65" s="69" t="s">
        <v>264</v>
      </c>
      <c r="J65" s="69" t="s">
        <v>264</v>
      </c>
      <c r="K65" s="69" t="s">
        <v>643</v>
      </c>
      <c r="L65" s="87" t="s">
        <v>573</v>
      </c>
      <c r="M65" s="69" t="s">
        <v>490</v>
      </c>
      <c r="N65" s="69" t="s">
        <v>544</v>
      </c>
      <c r="O65" s="69">
        <v>44</v>
      </c>
      <c r="P65" s="89" t="s">
        <v>644</v>
      </c>
    </row>
    <row r="66" spans="1:16" x14ac:dyDescent="0.25">
      <c r="B66" s="88" t="s">
        <v>930</v>
      </c>
      <c r="C66" s="80" t="s">
        <v>645</v>
      </c>
      <c r="D66" s="69" t="s">
        <v>555</v>
      </c>
      <c r="E66" s="71" t="s">
        <v>594</v>
      </c>
      <c r="F66" s="69" t="s">
        <v>462</v>
      </c>
      <c r="G66" s="69" t="s">
        <v>264</v>
      </c>
      <c r="H66" s="69" t="s">
        <v>264</v>
      </c>
      <c r="I66" s="69" t="s">
        <v>264</v>
      </c>
      <c r="J66" s="69" t="s">
        <v>264</v>
      </c>
      <c r="K66" s="69" t="s">
        <v>623</v>
      </c>
      <c r="L66" s="87" t="s">
        <v>560</v>
      </c>
      <c r="M66" s="69" t="s">
        <v>490</v>
      </c>
      <c r="N66" s="69" t="s">
        <v>544</v>
      </c>
      <c r="O66" s="69">
        <v>45</v>
      </c>
      <c r="P66" s="82" t="s">
        <v>646</v>
      </c>
    </row>
    <row r="67" spans="1:16" ht="45" x14ac:dyDescent="0.25">
      <c r="B67" s="88" t="s">
        <v>930</v>
      </c>
      <c r="C67" s="80" t="s">
        <v>647</v>
      </c>
      <c r="D67" s="69" t="s">
        <v>555</v>
      </c>
      <c r="E67" s="71" t="s">
        <v>594</v>
      </c>
      <c r="F67" s="69" t="s">
        <v>462</v>
      </c>
      <c r="G67" s="69" t="s">
        <v>638</v>
      </c>
      <c r="H67" s="69">
        <v>0</v>
      </c>
      <c r="I67" s="69" t="s">
        <v>264</v>
      </c>
      <c r="J67" s="69" t="s">
        <v>264</v>
      </c>
      <c r="K67" s="69" t="s">
        <v>648</v>
      </c>
      <c r="L67" s="87" t="s">
        <v>264</v>
      </c>
      <c r="M67" s="69" t="s">
        <v>524</v>
      </c>
      <c r="N67" s="69" t="s">
        <v>544</v>
      </c>
      <c r="O67" s="69">
        <v>45</v>
      </c>
      <c r="P67" s="82" t="s">
        <v>649</v>
      </c>
    </row>
    <row r="68" spans="1:16" ht="30" x14ac:dyDescent="0.25">
      <c r="B68" s="88" t="s">
        <v>930</v>
      </c>
      <c r="C68" s="80" t="s">
        <v>650</v>
      </c>
      <c r="D68" s="69" t="s">
        <v>555</v>
      </c>
      <c r="E68" s="71" t="s">
        <v>594</v>
      </c>
      <c r="F68" s="69" t="s">
        <v>462</v>
      </c>
      <c r="G68" s="69" t="s">
        <v>651</v>
      </c>
      <c r="H68" s="69">
        <v>3</v>
      </c>
      <c r="I68" s="69" t="s">
        <v>264</v>
      </c>
      <c r="J68" s="69" t="s">
        <v>264</v>
      </c>
      <c r="K68" s="80" t="s">
        <v>652</v>
      </c>
      <c r="L68" s="87" t="s">
        <v>573</v>
      </c>
      <c r="M68" s="69" t="s">
        <v>520</v>
      </c>
      <c r="N68" s="69" t="s">
        <v>544</v>
      </c>
      <c r="O68" s="69">
        <v>45</v>
      </c>
      <c r="P68" s="82" t="s">
        <v>653</v>
      </c>
    </row>
    <row r="69" spans="1:16" x14ac:dyDescent="0.25">
      <c r="B69" s="88" t="s">
        <v>931</v>
      </c>
      <c r="C69" s="80" t="s">
        <v>654</v>
      </c>
      <c r="D69" s="69" t="s">
        <v>446</v>
      </c>
      <c r="E69" s="70">
        <v>15</v>
      </c>
      <c r="F69" s="69" t="s">
        <v>462</v>
      </c>
      <c r="G69" s="69" t="s">
        <v>484</v>
      </c>
      <c r="H69" s="69">
        <v>6</v>
      </c>
      <c r="I69" s="69">
        <v>6</v>
      </c>
      <c r="J69" s="69" t="s">
        <v>459</v>
      </c>
      <c r="K69" s="69" t="s">
        <v>655</v>
      </c>
      <c r="L69" s="87" t="s">
        <v>493</v>
      </c>
      <c r="M69" s="69" t="s">
        <v>524</v>
      </c>
      <c r="N69" s="69" t="s">
        <v>453</v>
      </c>
      <c r="O69" s="69">
        <v>156</v>
      </c>
      <c r="P69" s="80" t="s">
        <v>264</v>
      </c>
    </row>
    <row r="70" spans="1:16" x14ac:dyDescent="0.25">
      <c r="B70" s="88" t="s">
        <v>931</v>
      </c>
      <c r="C70" s="80" t="s">
        <v>656</v>
      </c>
      <c r="D70" s="69" t="s">
        <v>456</v>
      </c>
      <c r="E70" s="70">
        <v>30</v>
      </c>
      <c r="F70" s="69" t="s">
        <v>457</v>
      </c>
      <c r="G70" s="69" t="s">
        <v>568</v>
      </c>
      <c r="H70" s="69">
        <v>8</v>
      </c>
      <c r="I70" s="69">
        <v>9</v>
      </c>
      <c r="J70" s="69" t="s">
        <v>471</v>
      </c>
      <c r="K70" s="69" t="s">
        <v>657</v>
      </c>
      <c r="L70" s="87" t="s">
        <v>475</v>
      </c>
      <c r="M70" s="69" t="s">
        <v>520</v>
      </c>
      <c r="N70" s="69" t="s">
        <v>453</v>
      </c>
      <c r="O70" s="69">
        <v>156</v>
      </c>
      <c r="P70" s="80" t="s">
        <v>264</v>
      </c>
    </row>
    <row r="71" spans="1:16" x14ac:dyDescent="0.25">
      <c r="B71" s="88" t="s">
        <v>931</v>
      </c>
      <c r="C71" s="80" t="s">
        <v>658</v>
      </c>
      <c r="D71" s="69" t="s">
        <v>446</v>
      </c>
      <c r="E71" s="70">
        <v>30</v>
      </c>
      <c r="F71" s="69" t="s">
        <v>462</v>
      </c>
      <c r="G71" s="69" t="s">
        <v>558</v>
      </c>
      <c r="H71" s="69">
        <v>0</v>
      </c>
      <c r="I71" s="69">
        <v>6</v>
      </c>
      <c r="J71" s="69" t="s">
        <v>459</v>
      </c>
      <c r="K71" s="69" t="s">
        <v>659</v>
      </c>
      <c r="L71" s="87" t="s">
        <v>451</v>
      </c>
      <c r="M71" s="69" t="s">
        <v>490</v>
      </c>
      <c r="N71" s="69" t="s">
        <v>453</v>
      </c>
      <c r="O71" s="69">
        <v>156</v>
      </c>
      <c r="P71" s="80" t="s">
        <v>660</v>
      </c>
    </row>
    <row r="72" spans="1:16" x14ac:dyDescent="0.25">
      <c r="B72" s="88" t="s">
        <v>931</v>
      </c>
      <c r="C72" s="80" t="s">
        <v>661</v>
      </c>
      <c r="D72" s="69" t="s">
        <v>456</v>
      </c>
      <c r="E72" s="70">
        <v>180</v>
      </c>
      <c r="F72" s="69" t="s">
        <v>462</v>
      </c>
      <c r="G72" s="69" t="s">
        <v>558</v>
      </c>
      <c r="H72" s="69">
        <v>0</v>
      </c>
      <c r="I72" s="69">
        <v>6</v>
      </c>
      <c r="J72" s="69" t="s">
        <v>471</v>
      </c>
      <c r="K72" s="69" t="s">
        <v>659</v>
      </c>
      <c r="L72" s="87" t="s">
        <v>560</v>
      </c>
      <c r="M72" s="69" t="s">
        <v>490</v>
      </c>
      <c r="N72" s="69" t="s">
        <v>453</v>
      </c>
      <c r="O72" s="69">
        <v>156</v>
      </c>
      <c r="P72" s="80" t="s">
        <v>660</v>
      </c>
    </row>
    <row r="73" spans="1:16" x14ac:dyDescent="0.25">
      <c r="A73" s="17"/>
      <c r="B73" s="88" t="s">
        <v>931</v>
      </c>
      <c r="C73" s="80" t="s">
        <v>662</v>
      </c>
      <c r="D73" s="69" t="s">
        <v>446</v>
      </c>
      <c r="E73" s="70">
        <v>30</v>
      </c>
      <c r="F73" s="69" t="s">
        <v>462</v>
      </c>
      <c r="G73" s="69" t="s">
        <v>264</v>
      </c>
      <c r="H73" s="69">
        <v>0</v>
      </c>
      <c r="I73" s="69">
        <v>1</v>
      </c>
      <c r="J73" s="69" t="s">
        <v>459</v>
      </c>
      <c r="K73" s="69" t="s">
        <v>663</v>
      </c>
      <c r="L73" s="87" t="s">
        <v>510</v>
      </c>
      <c r="M73" s="69" t="s">
        <v>490</v>
      </c>
      <c r="N73" s="69" t="s">
        <v>453</v>
      </c>
      <c r="O73" s="69">
        <v>156</v>
      </c>
      <c r="P73" s="80" t="s">
        <v>620</v>
      </c>
    </row>
    <row r="74" spans="1:16" x14ac:dyDescent="0.25">
      <c r="A74" s="17"/>
      <c r="B74" s="88" t="s">
        <v>931</v>
      </c>
      <c r="C74" s="80" t="s">
        <v>664</v>
      </c>
      <c r="D74" s="69" t="s">
        <v>456</v>
      </c>
      <c r="E74" s="70">
        <v>50</v>
      </c>
      <c r="F74" s="69" t="s">
        <v>462</v>
      </c>
      <c r="G74" s="69" t="s">
        <v>264</v>
      </c>
      <c r="H74" s="69">
        <v>0</v>
      </c>
      <c r="I74" s="69">
        <v>1</v>
      </c>
      <c r="J74" s="69" t="s">
        <v>459</v>
      </c>
      <c r="K74" s="69" t="s">
        <v>665</v>
      </c>
      <c r="L74" s="87" t="s">
        <v>548</v>
      </c>
      <c r="M74" s="69" t="s">
        <v>472</v>
      </c>
      <c r="N74" s="69" t="s">
        <v>453</v>
      </c>
      <c r="O74" s="69">
        <v>156</v>
      </c>
      <c r="P74" s="80" t="s">
        <v>620</v>
      </c>
    </row>
    <row r="75" spans="1:16" ht="30" x14ac:dyDescent="0.25">
      <c r="A75" s="68"/>
      <c r="B75" s="88" t="s">
        <v>931</v>
      </c>
      <c r="C75" s="80" t="s">
        <v>666</v>
      </c>
      <c r="D75" s="69" t="s">
        <v>456</v>
      </c>
      <c r="E75" s="70">
        <v>50</v>
      </c>
      <c r="F75" s="69" t="s">
        <v>462</v>
      </c>
      <c r="G75" s="69" t="s">
        <v>667</v>
      </c>
      <c r="H75" s="69">
        <v>0</v>
      </c>
      <c r="I75" s="69">
        <v>5</v>
      </c>
      <c r="J75" s="69" t="s">
        <v>471</v>
      </c>
      <c r="K75" s="69" t="s">
        <v>450</v>
      </c>
      <c r="L75" s="87" t="s">
        <v>668</v>
      </c>
      <c r="M75" s="69" t="s">
        <v>472</v>
      </c>
      <c r="N75" s="69" t="s">
        <v>544</v>
      </c>
      <c r="O75" s="69">
        <v>44</v>
      </c>
      <c r="P75" s="80" t="s">
        <v>669</v>
      </c>
    </row>
    <row r="76" spans="1:16" x14ac:dyDescent="0.25">
      <c r="A76" s="17"/>
      <c r="B76" s="88" t="s">
        <v>931</v>
      </c>
      <c r="C76" s="80" t="s">
        <v>670</v>
      </c>
      <c r="D76" s="69" t="s">
        <v>456</v>
      </c>
      <c r="E76" s="70">
        <v>100</v>
      </c>
      <c r="F76" s="69" t="s">
        <v>462</v>
      </c>
      <c r="G76" s="69" t="s">
        <v>671</v>
      </c>
      <c r="H76" s="69">
        <v>2</v>
      </c>
      <c r="I76" s="69">
        <v>1</v>
      </c>
      <c r="J76" s="69" t="s">
        <v>471</v>
      </c>
      <c r="K76" s="69" t="s">
        <v>503</v>
      </c>
      <c r="L76" s="87" t="s">
        <v>548</v>
      </c>
      <c r="M76" s="69" t="s">
        <v>472</v>
      </c>
      <c r="N76" s="69" t="s">
        <v>544</v>
      </c>
      <c r="O76" s="69">
        <v>42</v>
      </c>
      <c r="P76" s="80" t="s">
        <v>264</v>
      </c>
    </row>
    <row r="77" spans="1:16" x14ac:dyDescent="0.25">
      <c r="A77" s="17"/>
    </row>
    <row r="78" spans="1:16" x14ac:dyDescent="0.25">
      <c r="A78" s="17"/>
    </row>
    <row r="79" spans="1:16" x14ac:dyDescent="0.25">
      <c r="A79" s="17"/>
    </row>
    <row r="80" spans="1:16" x14ac:dyDescent="0.25">
      <c r="A80" s="17"/>
    </row>
    <row r="81" spans="1:15" x14ac:dyDescent="0.25">
      <c r="A81" s="17"/>
      <c r="B81" s="17"/>
      <c r="C81" s="17"/>
      <c r="D81" s="17"/>
      <c r="E81" s="17"/>
      <c r="F81" s="17"/>
      <c r="G81" s="17"/>
      <c r="H81" s="17"/>
      <c r="I81" s="17"/>
      <c r="J81" s="17"/>
      <c r="K81" s="17"/>
      <c r="L81" s="17"/>
      <c r="M81" s="17"/>
      <c r="N81" s="17"/>
      <c r="O81" s="17"/>
    </row>
    <row r="82" spans="1:15" x14ac:dyDescent="0.25">
      <c r="A82" s="17"/>
      <c r="B82" s="17"/>
      <c r="C82" s="17"/>
      <c r="D82" s="17"/>
      <c r="E82" s="17"/>
      <c r="F82" s="17"/>
      <c r="G82" s="17"/>
      <c r="H82" s="17"/>
      <c r="I82" s="17"/>
      <c r="J82" s="17"/>
      <c r="K82" s="17"/>
      <c r="L82" s="17"/>
      <c r="M82" s="17"/>
      <c r="N82" s="17"/>
      <c r="O82" s="17"/>
    </row>
  </sheetData>
  <sheetProtection algorithmName="SHA-512" hashValue="mJ3JMfJM72hwtniGfLriFJiUzOg7U0blxhYisnbfj54DC8JhcJ9/WaalYj0KDYB+E406y9VtIf9jGDQ0mzWuKQ==" saltValue="ZrB4Bb36dnSTnJHQT8wBAQ==" spinCount="100000" sheet="1" objects="1" scenarios="1" selectLockedCells="1" autoFilter="0"/>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8" tint="0.39997558519241921"/>
  </sheetPr>
  <dimension ref="B1:M38"/>
  <sheetViews>
    <sheetView showGridLines="0" workbookViewId="0">
      <selection activeCell="B48" sqref="B48"/>
    </sheetView>
  </sheetViews>
  <sheetFormatPr defaultRowHeight="15" x14ac:dyDescent="0.25"/>
  <cols>
    <col min="1" max="1" width="1.5703125" customWidth="1"/>
    <col min="2" max="2" width="17.28515625" customWidth="1"/>
    <col min="3" max="3" width="21.5703125" customWidth="1"/>
    <col min="4" max="4" width="14.140625" customWidth="1"/>
    <col min="5" max="5" width="9.7109375" customWidth="1"/>
    <col min="6" max="6" width="15" customWidth="1"/>
    <col min="7" max="7" width="11.140625" customWidth="1"/>
    <col min="8" max="8" width="32.140625" customWidth="1"/>
    <col min="10" max="10" width="13.85546875" customWidth="1"/>
    <col min="13" max="13" width="63.5703125" customWidth="1"/>
  </cols>
  <sheetData>
    <row r="1" spans="2:13" x14ac:dyDescent="0.25">
      <c r="B1" s="29" t="s">
        <v>327</v>
      </c>
    </row>
    <row r="2" spans="2:13" ht="21" x14ac:dyDescent="0.35">
      <c r="B2" s="1" t="s">
        <v>1220</v>
      </c>
    </row>
    <row r="5" spans="2:13" ht="18.75" customHeight="1" x14ac:dyDescent="0.25">
      <c r="B5" s="74" t="s">
        <v>922</v>
      </c>
      <c r="C5" s="74" t="s">
        <v>906</v>
      </c>
      <c r="D5" s="74" t="s">
        <v>913</v>
      </c>
      <c r="E5" s="74" t="s">
        <v>914</v>
      </c>
      <c r="F5" s="74" t="s">
        <v>916</v>
      </c>
      <c r="G5" s="74" t="s">
        <v>917</v>
      </c>
      <c r="H5" s="74" t="s">
        <v>920</v>
      </c>
      <c r="I5" s="74" t="s">
        <v>908</v>
      </c>
      <c r="J5" s="74" t="s">
        <v>909</v>
      </c>
      <c r="K5" s="74" t="s">
        <v>910</v>
      </c>
      <c r="L5" s="74" t="s">
        <v>911</v>
      </c>
      <c r="M5" s="74" t="s">
        <v>921</v>
      </c>
    </row>
    <row r="6" spans="2:13" x14ac:dyDescent="0.25">
      <c r="B6" s="9" t="s">
        <v>923</v>
      </c>
      <c r="C6" s="80" t="s">
        <v>672</v>
      </c>
      <c r="D6" s="69" t="s">
        <v>673</v>
      </c>
      <c r="E6" s="69" t="s">
        <v>264</v>
      </c>
      <c r="F6" s="69" t="s">
        <v>674</v>
      </c>
      <c r="G6" s="69">
        <v>0</v>
      </c>
      <c r="H6" s="69" t="s">
        <v>675</v>
      </c>
      <c r="I6" s="81" t="s">
        <v>512</v>
      </c>
      <c r="J6" s="69" t="s">
        <v>469</v>
      </c>
      <c r="K6" s="69" t="s">
        <v>453</v>
      </c>
      <c r="L6" s="69">
        <v>160</v>
      </c>
      <c r="M6" s="80" t="s">
        <v>264</v>
      </c>
    </row>
    <row r="7" spans="2:13" x14ac:dyDescent="0.25">
      <c r="B7" s="9" t="s">
        <v>923</v>
      </c>
      <c r="C7" s="80" t="s">
        <v>676</v>
      </c>
      <c r="D7" s="69" t="s">
        <v>673</v>
      </c>
      <c r="E7" s="69" t="s">
        <v>264</v>
      </c>
      <c r="F7" s="69" t="s">
        <v>677</v>
      </c>
      <c r="G7" s="69">
        <v>7</v>
      </c>
      <c r="H7" s="69" t="s">
        <v>678</v>
      </c>
      <c r="I7" s="81" t="s">
        <v>460</v>
      </c>
      <c r="J7" s="69" t="s">
        <v>469</v>
      </c>
      <c r="K7" s="69" t="s">
        <v>453</v>
      </c>
      <c r="L7" s="69">
        <v>160</v>
      </c>
      <c r="M7" s="82" t="s">
        <v>679</v>
      </c>
    </row>
    <row r="8" spans="2:13" x14ac:dyDescent="0.25">
      <c r="B8" s="9" t="s">
        <v>923</v>
      </c>
      <c r="C8" s="80" t="s">
        <v>680</v>
      </c>
      <c r="D8" s="69" t="s">
        <v>673</v>
      </c>
      <c r="E8" s="69" t="s">
        <v>264</v>
      </c>
      <c r="F8" s="69" t="s">
        <v>681</v>
      </c>
      <c r="G8" s="69">
        <v>0</v>
      </c>
      <c r="H8" s="69" t="s">
        <v>682</v>
      </c>
      <c r="I8" s="81" t="s">
        <v>264</v>
      </c>
      <c r="J8" s="69" t="s">
        <v>264</v>
      </c>
      <c r="K8" s="69" t="s">
        <v>453</v>
      </c>
      <c r="L8" s="69">
        <v>160</v>
      </c>
      <c r="M8" s="80" t="s">
        <v>264</v>
      </c>
    </row>
    <row r="9" spans="2:13" x14ac:dyDescent="0.25">
      <c r="B9" s="9" t="s">
        <v>923</v>
      </c>
      <c r="C9" s="80" t="s">
        <v>683</v>
      </c>
      <c r="D9" s="69" t="s">
        <v>684</v>
      </c>
      <c r="E9" s="69" t="s">
        <v>685</v>
      </c>
      <c r="F9" s="69" t="s">
        <v>686</v>
      </c>
      <c r="G9" s="69">
        <v>0</v>
      </c>
      <c r="H9" s="69" t="s">
        <v>264</v>
      </c>
      <c r="I9" s="81" t="s">
        <v>573</v>
      </c>
      <c r="J9" s="69" t="s">
        <v>465</v>
      </c>
      <c r="K9" s="69" t="s">
        <v>453</v>
      </c>
      <c r="L9" s="69">
        <v>160</v>
      </c>
      <c r="M9" s="80" t="s">
        <v>264</v>
      </c>
    </row>
    <row r="10" spans="2:13" ht="30" x14ac:dyDescent="0.25">
      <c r="B10" s="9" t="s">
        <v>923</v>
      </c>
      <c r="C10" s="80" t="s">
        <v>687</v>
      </c>
      <c r="D10" s="69" t="s">
        <v>673</v>
      </c>
      <c r="E10" s="69" t="s">
        <v>264</v>
      </c>
      <c r="F10" s="69" t="s">
        <v>688</v>
      </c>
      <c r="G10" s="69">
        <v>0</v>
      </c>
      <c r="H10" s="69" t="s">
        <v>689</v>
      </c>
      <c r="I10" s="81" t="s">
        <v>493</v>
      </c>
      <c r="J10" s="69" t="s">
        <v>452</v>
      </c>
      <c r="K10" s="69" t="s">
        <v>453</v>
      </c>
      <c r="L10" s="69">
        <v>160</v>
      </c>
      <c r="M10" s="83" t="s">
        <v>690</v>
      </c>
    </row>
    <row r="11" spans="2:13" x14ac:dyDescent="0.25">
      <c r="B11" s="9" t="s">
        <v>923</v>
      </c>
      <c r="C11" s="80" t="s">
        <v>691</v>
      </c>
      <c r="D11" s="69" t="s">
        <v>673</v>
      </c>
      <c r="E11" s="69" t="s">
        <v>264</v>
      </c>
      <c r="F11" s="69" t="s">
        <v>558</v>
      </c>
      <c r="G11" s="69">
        <v>0</v>
      </c>
      <c r="H11" s="69" t="s">
        <v>692</v>
      </c>
      <c r="I11" s="81" t="s">
        <v>493</v>
      </c>
      <c r="J11" s="69" t="s">
        <v>452</v>
      </c>
      <c r="K11" s="69" t="s">
        <v>453</v>
      </c>
      <c r="L11" s="69">
        <v>160</v>
      </c>
      <c r="M11" s="80" t="s">
        <v>264</v>
      </c>
    </row>
    <row r="12" spans="2:13" x14ac:dyDescent="0.25">
      <c r="B12" s="9" t="s">
        <v>923</v>
      </c>
      <c r="C12" s="80" t="s">
        <v>693</v>
      </c>
      <c r="D12" s="69" t="s">
        <v>673</v>
      </c>
      <c r="E12" s="69" t="s">
        <v>264</v>
      </c>
      <c r="F12" s="69" t="s">
        <v>694</v>
      </c>
      <c r="G12" s="69">
        <v>0</v>
      </c>
      <c r="H12" s="69" t="s">
        <v>695</v>
      </c>
      <c r="I12" s="81" t="s">
        <v>493</v>
      </c>
      <c r="J12" s="69" t="s">
        <v>465</v>
      </c>
      <c r="K12" s="69" t="s">
        <v>453</v>
      </c>
      <c r="L12" s="69">
        <v>160</v>
      </c>
      <c r="M12" s="80" t="s">
        <v>264</v>
      </c>
    </row>
    <row r="13" spans="2:13" x14ac:dyDescent="0.25">
      <c r="B13" s="9" t="s">
        <v>923</v>
      </c>
      <c r="C13" s="80" t="s">
        <v>696</v>
      </c>
      <c r="D13" s="69" t="s">
        <v>673</v>
      </c>
      <c r="E13" s="69" t="s">
        <v>264</v>
      </c>
      <c r="F13" s="69" t="s">
        <v>558</v>
      </c>
      <c r="G13" s="69">
        <v>0</v>
      </c>
      <c r="H13" s="69" t="s">
        <v>697</v>
      </c>
      <c r="I13" s="81" t="s">
        <v>493</v>
      </c>
      <c r="J13" s="69" t="s">
        <v>452</v>
      </c>
      <c r="K13" s="69" t="s">
        <v>453</v>
      </c>
      <c r="L13" s="69">
        <v>160</v>
      </c>
      <c r="M13" s="80" t="s">
        <v>264</v>
      </c>
    </row>
    <row r="14" spans="2:13" x14ac:dyDescent="0.25">
      <c r="B14" s="9" t="s">
        <v>923</v>
      </c>
      <c r="C14" s="80" t="s">
        <v>698</v>
      </c>
      <c r="D14" s="69" t="s">
        <v>673</v>
      </c>
      <c r="E14" s="69" t="s">
        <v>264</v>
      </c>
      <c r="F14" s="69" t="s">
        <v>694</v>
      </c>
      <c r="G14" s="69">
        <v>0</v>
      </c>
      <c r="H14" s="69" t="s">
        <v>562</v>
      </c>
      <c r="I14" s="81" t="s">
        <v>560</v>
      </c>
      <c r="J14" s="69" t="s">
        <v>465</v>
      </c>
      <c r="K14" s="69" t="s">
        <v>453</v>
      </c>
      <c r="L14" s="69">
        <v>160</v>
      </c>
      <c r="M14" s="80" t="s">
        <v>264</v>
      </c>
    </row>
    <row r="15" spans="2:13" x14ac:dyDescent="0.25">
      <c r="B15" s="9" t="s">
        <v>923</v>
      </c>
      <c r="C15" s="80" t="s">
        <v>699</v>
      </c>
      <c r="D15" s="69" t="s">
        <v>673</v>
      </c>
      <c r="E15" s="69" t="s">
        <v>264</v>
      </c>
      <c r="F15" s="69" t="s">
        <v>484</v>
      </c>
      <c r="G15" s="69">
        <v>1</v>
      </c>
      <c r="H15" s="69" t="s">
        <v>700</v>
      </c>
      <c r="I15" s="81" t="s">
        <v>468</v>
      </c>
      <c r="J15" s="69" t="s">
        <v>469</v>
      </c>
      <c r="K15" s="69" t="s">
        <v>453</v>
      </c>
      <c r="L15" s="69">
        <v>160</v>
      </c>
      <c r="M15" s="80" t="s">
        <v>264</v>
      </c>
    </row>
    <row r="16" spans="2:13" x14ac:dyDescent="0.25">
      <c r="B16" s="9" t="s">
        <v>923</v>
      </c>
      <c r="C16" s="80" t="s">
        <v>701</v>
      </c>
      <c r="D16" s="69" t="s">
        <v>673</v>
      </c>
      <c r="E16" s="69" t="s">
        <v>702</v>
      </c>
      <c r="F16" s="69" t="s">
        <v>558</v>
      </c>
      <c r="G16" s="69">
        <v>0</v>
      </c>
      <c r="H16" s="69" t="s">
        <v>703</v>
      </c>
      <c r="I16" s="81" t="s">
        <v>560</v>
      </c>
      <c r="J16" s="69" t="s">
        <v>481</v>
      </c>
      <c r="K16" s="69" t="s">
        <v>453</v>
      </c>
      <c r="L16" s="69">
        <v>160</v>
      </c>
      <c r="M16" s="84" t="s">
        <v>264</v>
      </c>
    </row>
    <row r="17" spans="2:13" ht="45" x14ac:dyDescent="0.25">
      <c r="B17" s="9" t="s">
        <v>923</v>
      </c>
      <c r="C17" s="80" t="s">
        <v>704</v>
      </c>
      <c r="D17" s="69" t="s">
        <v>673</v>
      </c>
      <c r="E17" s="69" t="s">
        <v>264</v>
      </c>
      <c r="F17" s="69" t="s">
        <v>539</v>
      </c>
      <c r="G17" s="69">
        <v>3</v>
      </c>
      <c r="H17" s="69" t="s">
        <v>705</v>
      </c>
      <c r="I17" s="81" t="s">
        <v>475</v>
      </c>
      <c r="J17" s="69" t="s">
        <v>490</v>
      </c>
      <c r="K17" s="69" t="s">
        <v>544</v>
      </c>
      <c r="L17" s="69">
        <v>45</v>
      </c>
      <c r="M17" s="80" t="s">
        <v>706</v>
      </c>
    </row>
    <row r="18" spans="2:13" ht="45" x14ac:dyDescent="0.25">
      <c r="B18" s="9" t="s">
        <v>923</v>
      </c>
      <c r="C18" s="80" t="s">
        <v>707</v>
      </c>
      <c r="D18" s="69" t="s">
        <v>673</v>
      </c>
      <c r="E18" s="69" t="s">
        <v>264</v>
      </c>
      <c r="F18" s="69" t="s">
        <v>694</v>
      </c>
      <c r="G18" s="69">
        <v>2</v>
      </c>
      <c r="H18" s="69" t="s">
        <v>705</v>
      </c>
      <c r="I18" s="81" t="s">
        <v>573</v>
      </c>
      <c r="J18" s="69" t="s">
        <v>490</v>
      </c>
      <c r="K18" s="69" t="s">
        <v>544</v>
      </c>
      <c r="L18" s="69">
        <v>46</v>
      </c>
      <c r="M18" s="82" t="s">
        <v>708</v>
      </c>
    </row>
    <row r="19" spans="2:13" x14ac:dyDescent="0.25">
      <c r="B19" s="9" t="s">
        <v>923</v>
      </c>
      <c r="C19" s="80" t="s">
        <v>709</v>
      </c>
      <c r="D19" s="69" t="s">
        <v>673</v>
      </c>
      <c r="E19" s="69" t="s">
        <v>264</v>
      </c>
      <c r="F19" s="69" t="s">
        <v>674</v>
      </c>
      <c r="G19" s="69">
        <v>6</v>
      </c>
      <c r="H19" s="69" t="s">
        <v>710</v>
      </c>
      <c r="I19" s="81" t="s">
        <v>548</v>
      </c>
      <c r="J19" s="69" t="s">
        <v>524</v>
      </c>
      <c r="K19" s="69" t="s">
        <v>544</v>
      </c>
      <c r="L19" s="69">
        <v>45</v>
      </c>
      <c r="M19" s="80" t="s">
        <v>264</v>
      </c>
    </row>
    <row r="20" spans="2:13" ht="30" x14ac:dyDescent="0.25">
      <c r="B20" s="9" t="s">
        <v>923</v>
      </c>
      <c r="C20" s="80" t="s">
        <v>711</v>
      </c>
      <c r="D20" s="69" t="s">
        <v>673</v>
      </c>
      <c r="E20" s="69" t="s">
        <v>264</v>
      </c>
      <c r="F20" s="69" t="s">
        <v>712</v>
      </c>
      <c r="G20" s="69">
        <v>2</v>
      </c>
      <c r="H20" s="80" t="s">
        <v>713</v>
      </c>
      <c r="I20" s="81" t="s">
        <v>493</v>
      </c>
      <c r="J20" s="69" t="s">
        <v>490</v>
      </c>
      <c r="K20" s="69" t="s">
        <v>544</v>
      </c>
      <c r="L20" s="69">
        <v>45</v>
      </c>
      <c r="M20" s="80" t="s">
        <v>714</v>
      </c>
    </row>
    <row r="21" spans="2:13" ht="30" x14ac:dyDescent="0.25">
      <c r="B21" s="9" t="s">
        <v>923</v>
      </c>
      <c r="C21" s="80" t="s">
        <v>715</v>
      </c>
      <c r="D21" s="69" t="s">
        <v>673</v>
      </c>
      <c r="E21" s="69" t="s">
        <v>716</v>
      </c>
      <c r="F21" s="69" t="s">
        <v>694</v>
      </c>
      <c r="G21" s="69">
        <v>0</v>
      </c>
      <c r="H21" s="69" t="s">
        <v>717</v>
      </c>
      <c r="I21" s="81" t="s">
        <v>548</v>
      </c>
      <c r="J21" s="69" t="s">
        <v>469</v>
      </c>
      <c r="K21" s="69" t="s">
        <v>544</v>
      </c>
      <c r="L21" s="69">
        <v>46</v>
      </c>
      <c r="M21" s="83" t="s">
        <v>718</v>
      </c>
    </row>
    <row r="22" spans="2:13" ht="30" x14ac:dyDescent="0.25">
      <c r="B22" s="9" t="s">
        <v>923</v>
      </c>
      <c r="C22" s="80" t="s">
        <v>719</v>
      </c>
      <c r="D22" s="69" t="s">
        <v>673</v>
      </c>
      <c r="E22" s="69" t="s">
        <v>264</v>
      </c>
      <c r="F22" s="69" t="s">
        <v>694</v>
      </c>
      <c r="G22" s="69">
        <v>0</v>
      </c>
      <c r="H22" s="69" t="s">
        <v>689</v>
      </c>
      <c r="I22" s="81" t="s">
        <v>720</v>
      </c>
      <c r="J22" s="69" t="s">
        <v>721</v>
      </c>
      <c r="K22" s="69" t="s">
        <v>544</v>
      </c>
      <c r="L22" s="69">
        <v>46</v>
      </c>
      <c r="M22" s="83" t="s">
        <v>722</v>
      </c>
    </row>
    <row r="23" spans="2:13" x14ac:dyDescent="0.25">
      <c r="B23" s="9" t="s">
        <v>924</v>
      </c>
      <c r="C23" s="80" t="s">
        <v>723</v>
      </c>
      <c r="D23" s="69" t="s">
        <v>673</v>
      </c>
      <c r="E23" s="69" t="s">
        <v>264</v>
      </c>
      <c r="F23" s="69" t="s">
        <v>671</v>
      </c>
      <c r="G23" s="69">
        <v>2</v>
      </c>
      <c r="H23" s="69" t="s">
        <v>509</v>
      </c>
      <c r="I23" s="81" t="s">
        <v>724</v>
      </c>
      <c r="J23" s="69" t="s">
        <v>469</v>
      </c>
      <c r="K23" s="69" t="s">
        <v>453</v>
      </c>
      <c r="L23" s="69">
        <v>158</v>
      </c>
      <c r="M23" s="82" t="s">
        <v>264</v>
      </c>
    </row>
    <row r="24" spans="2:13" x14ac:dyDescent="0.25">
      <c r="B24" s="9" t="s">
        <v>924</v>
      </c>
      <c r="C24" s="80" t="s">
        <v>725</v>
      </c>
      <c r="D24" s="69" t="s">
        <v>673</v>
      </c>
      <c r="E24" s="69" t="s">
        <v>264</v>
      </c>
      <c r="F24" s="69" t="s">
        <v>726</v>
      </c>
      <c r="G24" s="69">
        <v>1</v>
      </c>
      <c r="H24" s="69" t="s">
        <v>509</v>
      </c>
      <c r="I24" s="81" t="s">
        <v>560</v>
      </c>
      <c r="J24" s="69" t="s">
        <v>469</v>
      </c>
      <c r="K24" s="69" t="s">
        <v>453</v>
      </c>
      <c r="L24" s="69">
        <v>158</v>
      </c>
      <c r="M24" s="82" t="s">
        <v>264</v>
      </c>
    </row>
    <row r="25" spans="2:13" x14ac:dyDescent="0.25">
      <c r="B25" s="9" t="s">
        <v>924</v>
      </c>
      <c r="C25" s="80" t="s">
        <v>727</v>
      </c>
      <c r="D25" s="69" t="s">
        <v>673</v>
      </c>
      <c r="E25" s="69" t="s">
        <v>264</v>
      </c>
      <c r="F25" s="69" t="s">
        <v>728</v>
      </c>
      <c r="G25" s="69">
        <v>2</v>
      </c>
      <c r="H25" s="69" t="s">
        <v>729</v>
      </c>
      <c r="I25" s="81" t="s">
        <v>475</v>
      </c>
      <c r="J25" s="69" t="s">
        <v>481</v>
      </c>
      <c r="K25" s="69" t="s">
        <v>453</v>
      </c>
      <c r="L25" s="69">
        <v>158</v>
      </c>
      <c r="M25" s="80" t="s">
        <v>264</v>
      </c>
    </row>
    <row r="26" spans="2:13" x14ac:dyDescent="0.25">
      <c r="B26" s="9" t="s">
        <v>924</v>
      </c>
      <c r="C26" s="80" t="s">
        <v>730</v>
      </c>
      <c r="D26" s="69" t="s">
        <v>673</v>
      </c>
      <c r="E26" s="69" t="s">
        <v>264</v>
      </c>
      <c r="F26" s="69" t="s">
        <v>674</v>
      </c>
      <c r="G26" s="69">
        <v>9</v>
      </c>
      <c r="H26" s="69" t="s">
        <v>731</v>
      </c>
      <c r="I26" s="81" t="s">
        <v>526</v>
      </c>
      <c r="J26" s="69" t="s">
        <v>490</v>
      </c>
      <c r="K26" s="69" t="s">
        <v>453</v>
      </c>
      <c r="L26" s="69">
        <v>159</v>
      </c>
      <c r="M26" s="82" t="s">
        <v>732</v>
      </c>
    </row>
    <row r="27" spans="2:13" x14ac:dyDescent="0.25">
      <c r="B27" s="9" t="s">
        <v>925</v>
      </c>
      <c r="C27" s="80" t="s">
        <v>733</v>
      </c>
      <c r="D27" s="69" t="s">
        <v>673</v>
      </c>
      <c r="E27" s="69" t="s">
        <v>264</v>
      </c>
      <c r="F27" s="69" t="s">
        <v>734</v>
      </c>
      <c r="G27" s="69">
        <v>6</v>
      </c>
      <c r="H27" s="69" t="s">
        <v>735</v>
      </c>
      <c r="I27" s="81" t="s">
        <v>548</v>
      </c>
      <c r="J27" s="69" t="s">
        <v>520</v>
      </c>
      <c r="K27" s="69" t="s">
        <v>453</v>
      </c>
      <c r="L27" s="69">
        <v>161</v>
      </c>
      <c r="M27" s="82" t="s">
        <v>736</v>
      </c>
    </row>
    <row r="28" spans="2:13" x14ac:dyDescent="0.25">
      <c r="B28" s="9" t="s">
        <v>925</v>
      </c>
      <c r="C28" s="80" t="s">
        <v>737</v>
      </c>
      <c r="D28" s="69" t="s">
        <v>673</v>
      </c>
      <c r="E28" s="69" t="s">
        <v>264</v>
      </c>
      <c r="F28" s="69" t="s">
        <v>738</v>
      </c>
      <c r="G28" s="69">
        <v>9</v>
      </c>
      <c r="H28" s="69" t="s">
        <v>739</v>
      </c>
      <c r="I28" s="81" t="s">
        <v>724</v>
      </c>
      <c r="J28" s="69" t="s">
        <v>490</v>
      </c>
      <c r="K28" s="69" t="s">
        <v>453</v>
      </c>
      <c r="L28" s="69">
        <v>161</v>
      </c>
      <c r="M28" s="83" t="s">
        <v>740</v>
      </c>
    </row>
    <row r="29" spans="2:13" x14ac:dyDescent="0.25">
      <c r="B29" s="9" t="s">
        <v>925</v>
      </c>
      <c r="C29" s="80" t="s">
        <v>741</v>
      </c>
      <c r="D29" s="69" t="s">
        <v>673</v>
      </c>
      <c r="E29" s="69" t="s">
        <v>264</v>
      </c>
      <c r="F29" s="69" t="s">
        <v>539</v>
      </c>
      <c r="G29" s="69">
        <v>5</v>
      </c>
      <c r="H29" s="69" t="s">
        <v>742</v>
      </c>
      <c r="I29" s="81" t="s">
        <v>493</v>
      </c>
      <c r="J29" s="69" t="s">
        <v>490</v>
      </c>
      <c r="K29" s="69" t="s">
        <v>453</v>
      </c>
      <c r="L29" s="69">
        <v>161</v>
      </c>
      <c r="M29" s="80" t="s">
        <v>264</v>
      </c>
    </row>
    <row r="30" spans="2:13" x14ac:dyDescent="0.25">
      <c r="B30" s="9" t="s">
        <v>925</v>
      </c>
      <c r="C30" s="80" t="s">
        <v>743</v>
      </c>
      <c r="D30" s="69" t="s">
        <v>673</v>
      </c>
      <c r="E30" s="69" t="s">
        <v>264</v>
      </c>
      <c r="F30" s="69" t="s">
        <v>532</v>
      </c>
      <c r="G30" s="69">
        <v>7</v>
      </c>
      <c r="H30" s="69" t="s">
        <v>735</v>
      </c>
      <c r="I30" s="81" t="s">
        <v>475</v>
      </c>
      <c r="J30" s="69" t="s">
        <v>490</v>
      </c>
      <c r="K30" s="69" t="s">
        <v>453</v>
      </c>
      <c r="L30" s="69">
        <v>161</v>
      </c>
      <c r="M30" s="80" t="s">
        <v>264</v>
      </c>
    </row>
    <row r="31" spans="2:13" x14ac:dyDescent="0.25">
      <c r="B31" s="9" t="s">
        <v>925</v>
      </c>
      <c r="C31" s="80" t="s">
        <v>744</v>
      </c>
      <c r="D31" s="69" t="s">
        <v>673</v>
      </c>
      <c r="E31" s="69" t="s">
        <v>264</v>
      </c>
      <c r="F31" s="69" t="s">
        <v>539</v>
      </c>
      <c r="G31" s="69">
        <v>4</v>
      </c>
      <c r="H31" s="69" t="s">
        <v>745</v>
      </c>
      <c r="I31" s="81" t="s">
        <v>510</v>
      </c>
      <c r="J31" s="69" t="s">
        <v>490</v>
      </c>
      <c r="K31" s="69" t="s">
        <v>453</v>
      </c>
      <c r="L31" s="69">
        <v>161</v>
      </c>
      <c r="M31" s="83" t="s">
        <v>746</v>
      </c>
    </row>
    <row r="32" spans="2:13" x14ac:dyDescent="0.25">
      <c r="B32" s="9" t="s">
        <v>925</v>
      </c>
      <c r="C32" s="80" t="s">
        <v>1219</v>
      </c>
      <c r="D32" s="69" t="s">
        <v>673</v>
      </c>
      <c r="E32" s="69" t="s">
        <v>264</v>
      </c>
      <c r="F32" s="69" t="s">
        <v>747</v>
      </c>
      <c r="G32" s="69">
        <v>2</v>
      </c>
      <c r="H32" s="69" t="s">
        <v>748</v>
      </c>
      <c r="I32" s="81" t="s">
        <v>510</v>
      </c>
      <c r="J32" s="69" t="s">
        <v>490</v>
      </c>
      <c r="K32" s="69" t="s">
        <v>453</v>
      </c>
      <c r="L32" s="69">
        <v>161</v>
      </c>
      <c r="M32" s="82" t="s">
        <v>746</v>
      </c>
    </row>
    <row r="33" spans="2:13" ht="45" x14ac:dyDescent="0.25">
      <c r="B33" s="9" t="s">
        <v>925</v>
      </c>
      <c r="C33" s="80" t="s">
        <v>749</v>
      </c>
      <c r="D33" s="69" t="s">
        <v>673</v>
      </c>
      <c r="E33" s="69" t="s">
        <v>264</v>
      </c>
      <c r="F33" s="69" t="s">
        <v>532</v>
      </c>
      <c r="G33" s="69">
        <v>5</v>
      </c>
      <c r="H33" s="80" t="s">
        <v>750</v>
      </c>
      <c r="I33" s="81" t="s">
        <v>573</v>
      </c>
      <c r="J33" s="69" t="s">
        <v>490</v>
      </c>
      <c r="K33" s="69" t="s">
        <v>544</v>
      </c>
      <c r="L33" s="69">
        <v>46</v>
      </c>
      <c r="M33" s="82" t="s">
        <v>751</v>
      </c>
    </row>
    <row r="34" spans="2:13" x14ac:dyDescent="0.25">
      <c r="B34" s="9" t="s">
        <v>926</v>
      </c>
      <c r="C34" s="80" t="s">
        <v>752</v>
      </c>
      <c r="D34" s="69" t="s">
        <v>673</v>
      </c>
      <c r="E34" s="69" t="s">
        <v>264</v>
      </c>
      <c r="F34" s="69" t="s">
        <v>484</v>
      </c>
      <c r="G34" s="69">
        <v>0</v>
      </c>
      <c r="H34" s="69" t="s">
        <v>748</v>
      </c>
      <c r="I34" s="81" t="s">
        <v>753</v>
      </c>
      <c r="J34" s="69" t="s">
        <v>469</v>
      </c>
      <c r="K34" s="69" t="s">
        <v>453</v>
      </c>
      <c r="L34" s="69">
        <v>161</v>
      </c>
      <c r="M34" s="80" t="s">
        <v>264</v>
      </c>
    </row>
    <row r="35" spans="2:13" x14ac:dyDescent="0.25">
      <c r="B35" s="9" t="s">
        <v>926</v>
      </c>
      <c r="C35" s="80" t="s">
        <v>754</v>
      </c>
      <c r="D35" s="69" t="s">
        <v>673</v>
      </c>
      <c r="E35" s="69" t="s">
        <v>702</v>
      </c>
      <c r="F35" s="69" t="s">
        <v>755</v>
      </c>
      <c r="G35" s="69">
        <v>0</v>
      </c>
      <c r="H35" s="69" t="s">
        <v>756</v>
      </c>
      <c r="I35" s="81" t="s">
        <v>493</v>
      </c>
      <c r="J35" s="69" t="s">
        <v>472</v>
      </c>
      <c r="K35" s="69" t="s">
        <v>453</v>
      </c>
      <c r="L35" s="69">
        <v>161</v>
      </c>
      <c r="M35" s="80" t="s">
        <v>264</v>
      </c>
    </row>
    <row r="36" spans="2:13" x14ac:dyDescent="0.25">
      <c r="B36" s="9" t="s">
        <v>926</v>
      </c>
      <c r="C36" s="80" t="s">
        <v>757</v>
      </c>
      <c r="D36" s="69" t="s">
        <v>673</v>
      </c>
      <c r="E36" s="69" t="s">
        <v>264</v>
      </c>
      <c r="F36" s="69" t="s">
        <v>728</v>
      </c>
      <c r="G36" s="69">
        <v>0</v>
      </c>
      <c r="H36" s="69" t="s">
        <v>758</v>
      </c>
      <c r="I36" s="81" t="s">
        <v>468</v>
      </c>
      <c r="J36" s="69" t="s">
        <v>472</v>
      </c>
      <c r="K36" s="69" t="s">
        <v>544</v>
      </c>
      <c r="L36" s="69">
        <v>45</v>
      </c>
      <c r="M36" s="80" t="s">
        <v>264</v>
      </c>
    </row>
    <row r="37" spans="2:13" x14ac:dyDescent="0.25">
      <c r="B37" s="9" t="s">
        <v>926</v>
      </c>
      <c r="C37" s="80" t="s">
        <v>759</v>
      </c>
      <c r="D37" s="69" t="s">
        <v>673</v>
      </c>
      <c r="E37" s="69" t="s">
        <v>264</v>
      </c>
      <c r="F37" s="69" t="s">
        <v>726</v>
      </c>
      <c r="G37" s="69">
        <v>2</v>
      </c>
      <c r="H37" s="69" t="s">
        <v>760</v>
      </c>
      <c r="I37" s="81" t="s">
        <v>485</v>
      </c>
      <c r="J37" s="69" t="s">
        <v>524</v>
      </c>
      <c r="K37" s="69" t="s">
        <v>453</v>
      </c>
      <c r="L37" s="69">
        <v>160</v>
      </c>
      <c r="M37" s="85" t="s">
        <v>264</v>
      </c>
    </row>
    <row r="38" spans="2:13" x14ac:dyDescent="0.25">
      <c r="B38" s="9" t="s">
        <v>926</v>
      </c>
      <c r="C38" s="80" t="s">
        <v>761</v>
      </c>
      <c r="D38" s="69" t="s">
        <v>673</v>
      </c>
      <c r="E38" s="69" t="s">
        <v>264</v>
      </c>
      <c r="F38" s="69" t="s">
        <v>694</v>
      </c>
      <c r="G38" s="69">
        <v>2</v>
      </c>
      <c r="H38" s="69" t="s">
        <v>762</v>
      </c>
      <c r="I38" s="81" t="s">
        <v>560</v>
      </c>
      <c r="J38" s="69" t="s">
        <v>520</v>
      </c>
      <c r="K38" s="69" t="s">
        <v>453</v>
      </c>
      <c r="L38" s="69">
        <v>160</v>
      </c>
      <c r="M38" s="80" t="s">
        <v>264</v>
      </c>
    </row>
  </sheetData>
  <sheetProtection algorithmName="SHA-512" hashValue="VkghMnUkVxc0tsx5WXLH8IIGjv5BgaeHs7OkNI56/vaZVO15olDFH2lURxvxgsRbQa5Y9h1RB/cyEfg1ftF1Wg==" saltValue="npXwbF3F4V4DQb1Cq94Y7A==" spinCount="100000" sheet="1" objects="1" scenarios="1" selectLockedCells="1" autoFilter="0"/>
  <pageMargins left="0.7" right="0.7" top="0.75" bottom="0.75" header="0.3" footer="0.3"/>
  <tableParts count="1">
    <tablePart r:id="rId1"/>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8" tint="0.59999389629810485"/>
  </sheetPr>
  <dimension ref="B1:I58"/>
  <sheetViews>
    <sheetView showGridLines="0" workbookViewId="0">
      <selection activeCell="B71" sqref="B71"/>
    </sheetView>
  </sheetViews>
  <sheetFormatPr defaultRowHeight="15" x14ac:dyDescent="0.25"/>
  <cols>
    <col min="1" max="1" width="1.42578125" customWidth="1"/>
    <col min="2" max="2" width="38.85546875" customWidth="1"/>
    <col min="3" max="3" width="87" customWidth="1"/>
    <col min="4" max="4" width="10.7109375" customWidth="1"/>
    <col min="5" max="5" width="17.140625" customWidth="1"/>
    <col min="6" max="6" width="9.140625" customWidth="1"/>
    <col min="8" max="8" width="58.5703125" customWidth="1"/>
    <col min="9" max="9" width="12.42578125" customWidth="1"/>
  </cols>
  <sheetData>
    <row r="1" spans="2:8" x14ac:dyDescent="0.25">
      <c r="B1" s="29" t="s">
        <v>327</v>
      </c>
    </row>
    <row r="2" spans="2:8" ht="21" x14ac:dyDescent="0.35">
      <c r="B2" s="1" t="s">
        <v>1221</v>
      </c>
    </row>
    <row r="4" spans="2:8" ht="21" x14ac:dyDescent="0.35">
      <c r="B4" s="1" t="s">
        <v>1222</v>
      </c>
    </row>
    <row r="5" spans="2:8" ht="18.75" x14ac:dyDescent="0.25">
      <c r="B5" s="92" t="s">
        <v>906</v>
      </c>
      <c r="C5" s="92" t="s">
        <v>907</v>
      </c>
      <c r="D5" s="92" t="s">
        <v>908</v>
      </c>
      <c r="E5" s="92" t="s">
        <v>909</v>
      </c>
      <c r="F5" s="93" t="s">
        <v>910</v>
      </c>
      <c r="G5" s="93" t="s">
        <v>911</v>
      </c>
      <c r="H5" s="92" t="s">
        <v>912</v>
      </c>
    </row>
    <row r="6" spans="2:8" ht="30" x14ac:dyDescent="0.25">
      <c r="B6" s="73" t="s">
        <v>763</v>
      </c>
      <c r="C6" s="94" t="s">
        <v>764</v>
      </c>
      <c r="D6" s="95" t="s">
        <v>765</v>
      </c>
      <c r="E6" s="73" t="s">
        <v>472</v>
      </c>
      <c r="F6" s="73" t="s">
        <v>453</v>
      </c>
      <c r="G6" s="73">
        <v>162</v>
      </c>
      <c r="H6" s="96" t="s">
        <v>766</v>
      </c>
    </row>
    <row r="7" spans="2:8" ht="30" x14ac:dyDescent="0.25">
      <c r="B7" s="73" t="s">
        <v>767</v>
      </c>
      <c r="C7" s="97" t="s">
        <v>768</v>
      </c>
      <c r="D7" s="95" t="s">
        <v>769</v>
      </c>
      <c r="E7" s="73" t="s">
        <v>469</v>
      </c>
      <c r="F7" s="73" t="s">
        <v>453</v>
      </c>
      <c r="G7" s="73">
        <v>162</v>
      </c>
      <c r="H7" s="73" t="s">
        <v>770</v>
      </c>
    </row>
    <row r="8" spans="2:8" ht="30" x14ac:dyDescent="0.25">
      <c r="B8" s="73" t="s">
        <v>771</v>
      </c>
      <c r="C8" s="97" t="s">
        <v>772</v>
      </c>
      <c r="D8" s="95" t="s">
        <v>773</v>
      </c>
      <c r="E8" s="73" t="s">
        <v>481</v>
      </c>
      <c r="F8" s="73" t="s">
        <v>453</v>
      </c>
      <c r="G8" s="73">
        <v>162</v>
      </c>
      <c r="H8" s="73" t="s">
        <v>774</v>
      </c>
    </row>
    <row r="9" spans="2:8" x14ac:dyDescent="0.25">
      <c r="B9" s="73" t="s">
        <v>775</v>
      </c>
      <c r="C9" s="94" t="s">
        <v>776</v>
      </c>
      <c r="D9" s="98" t="s">
        <v>264</v>
      </c>
      <c r="E9" s="19" t="s">
        <v>472</v>
      </c>
      <c r="F9" s="73" t="s">
        <v>453</v>
      </c>
      <c r="G9" s="73">
        <v>162</v>
      </c>
      <c r="H9" s="73" t="s">
        <v>777</v>
      </c>
    </row>
    <row r="10" spans="2:8" ht="30" x14ac:dyDescent="0.25">
      <c r="B10" s="73" t="s">
        <v>778</v>
      </c>
      <c r="C10" s="97" t="s">
        <v>779</v>
      </c>
      <c r="D10" s="98" t="s">
        <v>264</v>
      </c>
      <c r="E10" s="19" t="s">
        <v>472</v>
      </c>
      <c r="F10" s="73" t="s">
        <v>453</v>
      </c>
      <c r="G10" s="73">
        <v>162</v>
      </c>
      <c r="H10" s="73" t="s">
        <v>777</v>
      </c>
    </row>
    <row r="11" spans="2:8" x14ac:dyDescent="0.25">
      <c r="B11" s="73" t="s">
        <v>780</v>
      </c>
      <c r="C11" s="94" t="s">
        <v>781</v>
      </c>
      <c r="D11" s="95" t="s">
        <v>782</v>
      </c>
      <c r="E11" s="73" t="s">
        <v>469</v>
      </c>
      <c r="F11" s="73" t="s">
        <v>453</v>
      </c>
      <c r="G11" s="73">
        <v>163</v>
      </c>
      <c r="H11" s="73" t="s">
        <v>783</v>
      </c>
    </row>
    <row r="12" spans="2:8" x14ac:dyDescent="0.25">
      <c r="B12" s="73" t="s">
        <v>784</v>
      </c>
      <c r="C12" s="83" t="s">
        <v>785</v>
      </c>
      <c r="D12" s="95" t="s">
        <v>782</v>
      </c>
      <c r="E12" s="73" t="s">
        <v>452</v>
      </c>
      <c r="F12" s="73" t="s">
        <v>453</v>
      </c>
      <c r="G12" s="73">
        <v>163</v>
      </c>
      <c r="H12" s="73" t="s">
        <v>786</v>
      </c>
    </row>
    <row r="13" spans="2:8" ht="30" x14ac:dyDescent="0.25">
      <c r="B13" s="73" t="s">
        <v>787</v>
      </c>
      <c r="C13" s="83" t="s">
        <v>788</v>
      </c>
      <c r="D13" s="95" t="s">
        <v>782</v>
      </c>
      <c r="E13" s="73" t="s">
        <v>472</v>
      </c>
      <c r="F13" s="73" t="s">
        <v>453</v>
      </c>
      <c r="G13" s="73">
        <v>163</v>
      </c>
      <c r="H13" s="73" t="s">
        <v>789</v>
      </c>
    </row>
    <row r="14" spans="2:8" x14ac:dyDescent="0.25">
      <c r="B14" s="73" t="s">
        <v>790</v>
      </c>
      <c r="C14" s="83" t="s">
        <v>791</v>
      </c>
      <c r="D14" s="98" t="s">
        <v>264</v>
      </c>
      <c r="E14" s="19" t="s">
        <v>472</v>
      </c>
      <c r="F14" s="73" t="s">
        <v>453</v>
      </c>
      <c r="G14" s="73">
        <v>163</v>
      </c>
      <c r="H14" s="73" t="s">
        <v>792</v>
      </c>
    </row>
    <row r="15" spans="2:8" x14ac:dyDescent="0.25">
      <c r="B15" s="73" t="s">
        <v>793</v>
      </c>
      <c r="C15" s="94" t="s">
        <v>794</v>
      </c>
      <c r="D15" s="95" t="s">
        <v>782</v>
      </c>
      <c r="E15" s="73" t="s">
        <v>469</v>
      </c>
      <c r="F15" s="73" t="s">
        <v>453</v>
      </c>
      <c r="G15" s="73">
        <v>163</v>
      </c>
      <c r="H15" s="96" t="s">
        <v>795</v>
      </c>
    </row>
    <row r="16" spans="2:8" x14ac:dyDescent="0.25">
      <c r="B16" s="73" t="s">
        <v>796</v>
      </c>
      <c r="C16" s="83" t="s">
        <v>797</v>
      </c>
      <c r="D16" s="95" t="s">
        <v>798</v>
      </c>
      <c r="E16" s="73" t="s">
        <v>465</v>
      </c>
      <c r="F16" s="73" t="s">
        <v>453</v>
      </c>
      <c r="G16" s="73">
        <v>163</v>
      </c>
      <c r="H16" s="73" t="s">
        <v>799</v>
      </c>
    </row>
    <row r="17" spans="2:8" x14ac:dyDescent="0.25">
      <c r="B17" s="73" t="s">
        <v>800</v>
      </c>
      <c r="C17" s="94" t="s">
        <v>801</v>
      </c>
      <c r="D17" s="98" t="s">
        <v>264</v>
      </c>
      <c r="E17" s="19" t="s">
        <v>469</v>
      </c>
      <c r="F17" s="73" t="s">
        <v>453</v>
      </c>
      <c r="G17" s="73">
        <v>163</v>
      </c>
      <c r="H17" s="73" t="s">
        <v>777</v>
      </c>
    </row>
    <row r="18" spans="2:8" x14ac:dyDescent="0.25">
      <c r="B18" s="73" t="s">
        <v>802</v>
      </c>
      <c r="C18" s="83" t="s">
        <v>803</v>
      </c>
      <c r="D18" s="98" t="s">
        <v>264</v>
      </c>
      <c r="E18" s="73" t="s">
        <v>469</v>
      </c>
      <c r="F18" s="73" t="s">
        <v>453</v>
      </c>
      <c r="G18" s="73">
        <v>163</v>
      </c>
      <c r="H18" s="73" t="s">
        <v>804</v>
      </c>
    </row>
    <row r="19" spans="2:8" x14ac:dyDescent="0.25">
      <c r="B19" s="73" t="s">
        <v>805</v>
      </c>
      <c r="C19" s="83" t="s">
        <v>806</v>
      </c>
      <c r="D19" s="95" t="s">
        <v>807</v>
      </c>
      <c r="E19" s="73" t="s">
        <v>490</v>
      </c>
      <c r="F19" s="73" t="s">
        <v>453</v>
      </c>
      <c r="G19" s="73">
        <v>163</v>
      </c>
      <c r="H19" s="73" t="s">
        <v>808</v>
      </c>
    </row>
    <row r="20" spans="2:8" x14ac:dyDescent="0.25">
      <c r="B20" s="73" t="s">
        <v>809</v>
      </c>
      <c r="C20" s="83" t="s">
        <v>810</v>
      </c>
      <c r="D20" s="95" t="s">
        <v>798</v>
      </c>
      <c r="E20" s="73" t="s">
        <v>524</v>
      </c>
      <c r="F20" s="73" t="s">
        <v>453</v>
      </c>
      <c r="G20" s="73">
        <v>163</v>
      </c>
      <c r="H20" s="73" t="s">
        <v>811</v>
      </c>
    </row>
    <row r="21" spans="2:8" x14ac:dyDescent="0.25">
      <c r="B21" s="73" t="s">
        <v>812</v>
      </c>
      <c r="C21" s="89" t="s">
        <v>813</v>
      </c>
      <c r="D21" s="95" t="s">
        <v>807</v>
      </c>
      <c r="E21" s="73" t="s">
        <v>490</v>
      </c>
      <c r="F21" s="73" t="s">
        <v>453</v>
      </c>
      <c r="G21" s="73">
        <v>163</v>
      </c>
      <c r="H21" s="73" t="s">
        <v>811</v>
      </c>
    </row>
    <row r="22" spans="2:8" x14ac:dyDescent="0.25">
      <c r="B22" s="73" t="s">
        <v>814</v>
      </c>
      <c r="C22" s="94" t="s">
        <v>815</v>
      </c>
      <c r="D22" s="98" t="s">
        <v>264</v>
      </c>
      <c r="E22" s="73" t="s">
        <v>472</v>
      </c>
      <c r="F22" s="73" t="s">
        <v>453</v>
      </c>
      <c r="G22" s="73">
        <v>164</v>
      </c>
      <c r="H22" s="73" t="s">
        <v>799</v>
      </c>
    </row>
    <row r="23" spans="2:8" x14ac:dyDescent="0.25">
      <c r="B23" s="73" t="s">
        <v>816</v>
      </c>
      <c r="C23" s="83" t="s">
        <v>817</v>
      </c>
      <c r="D23" s="95" t="s">
        <v>807</v>
      </c>
      <c r="E23" s="73" t="s">
        <v>490</v>
      </c>
      <c r="F23" s="73" t="s">
        <v>453</v>
      </c>
      <c r="G23" s="73">
        <v>164</v>
      </c>
      <c r="H23" s="73" t="s">
        <v>811</v>
      </c>
    </row>
    <row r="24" spans="2:8" x14ac:dyDescent="0.25">
      <c r="B24" s="73" t="s">
        <v>818</v>
      </c>
      <c r="C24" s="83" t="s">
        <v>819</v>
      </c>
      <c r="D24" s="98" t="s">
        <v>264</v>
      </c>
      <c r="E24" s="19" t="s">
        <v>472</v>
      </c>
      <c r="F24" s="73" t="s">
        <v>453</v>
      </c>
      <c r="G24" s="73">
        <v>164</v>
      </c>
      <c r="H24" s="73" t="s">
        <v>783</v>
      </c>
    </row>
    <row r="25" spans="2:8" x14ac:dyDescent="0.25">
      <c r="B25" s="73" t="s">
        <v>820</v>
      </c>
      <c r="C25" s="83" t="s">
        <v>821</v>
      </c>
      <c r="D25" s="95" t="s">
        <v>807</v>
      </c>
      <c r="E25" s="73" t="s">
        <v>469</v>
      </c>
      <c r="F25" s="73" t="s">
        <v>453</v>
      </c>
      <c r="G25" s="73">
        <v>164</v>
      </c>
      <c r="H25" s="73" t="s">
        <v>822</v>
      </c>
    </row>
    <row r="26" spans="2:8" ht="30" x14ac:dyDescent="0.25">
      <c r="B26" s="73" t="s">
        <v>823</v>
      </c>
      <c r="C26" s="83" t="s">
        <v>824</v>
      </c>
      <c r="D26" s="98" t="s">
        <v>825</v>
      </c>
      <c r="E26" s="19" t="s">
        <v>469</v>
      </c>
      <c r="F26" s="73" t="s">
        <v>453</v>
      </c>
      <c r="G26" s="73">
        <v>164</v>
      </c>
      <c r="H26" s="73" t="s">
        <v>777</v>
      </c>
    </row>
    <row r="27" spans="2:8" x14ac:dyDescent="0.25">
      <c r="B27" s="73" t="s">
        <v>826</v>
      </c>
      <c r="C27" s="83" t="s">
        <v>827</v>
      </c>
      <c r="D27" s="98" t="s">
        <v>264</v>
      </c>
      <c r="E27" s="19" t="s">
        <v>469</v>
      </c>
      <c r="F27" s="73" t="s">
        <v>453</v>
      </c>
      <c r="G27" s="73">
        <v>164</v>
      </c>
      <c r="H27" s="73" t="s">
        <v>777</v>
      </c>
    </row>
    <row r="28" spans="2:8" ht="30" x14ac:dyDescent="0.25">
      <c r="B28" s="73" t="s">
        <v>828</v>
      </c>
      <c r="C28" s="94" t="s">
        <v>829</v>
      </c>
      <c r="D28" s="95" t="s">
        <v>807</v>
      </c>
      <c r="E28" s="73" t="s">
        <v>465</v>
      </c>
      <c r="F28" s="73" t="s">
        <v>453</v>
      </c>
      <c r="G28" s="73">
        <v>164</v>
      </c>
      <c r="H28" s="96" t="s">
        <v>830</v>
      </c>
    </row>
    <row r="29" spans="2:8" x14ac:dyDescent="0.25">
      <c r="B29" s="73" t="s">
        <v>831</v>
      </c>
      <c r="C29" s="94" t="s">
        <v>832</v>
      </c>
      <c r="D29" s="95" t="s">
        <v>773</v>
      </c>
      <c r="E29" s="73" t="s">
        <v>520</v>
      </c>
      <c r="F29" s="73" t="s">
        <v>453</v>
      </c>
      <c r="G29" s="73">
        <v>164</v>
      </c>
      <c r="H29" s="73" t="s">
        <v>833</v>
      </c>
    </row>
    <row r="30" spans="2:8" x14ac:dyDescent="0.25">
      <c r="B30" s="73" t="s">
        <v>834</v>
      </c>
      <c r="C30" s="83" t="s">
        <v>835</v>
      </c>
      <c r="D30" s="95" t="s">
        <v>836</v>
      </c>
      <c r="E30" s="73" t="s">
        <v>472</v>
      </c>
      <c r="F30" s="73" t="s">
        <v>453</v>
      </c>
      <c r="G30" s="73">
        <v>165</v>
      </c>
      <c r="H30" s="96" t="s">
        <v>837</v>
      </c>
    </row>
    <row r="31" spans="2:8" x14ac:dyDescent="0.25">
      <c r="B31" s="73" t="s">
        <v>838</v>
      </c>
      <c r="C31" s="83" t="s">
        <v>839</v>
      </c>
      <c r="D31" s="95" t="s">
        <v>782</v>
      </c>
      <c r="E31" s="73" t="s">
        <v>481</v>
      </c>
      <c r="F31" s="73" t="s">
        <v>453</v>
      </c>
      <c r="G31" s="73">
        <v>165</v>
      </c>
      <c r="H31" s="73" t="s">
        <v>811</v>
      </c>
    </row>
    <row r="32" spans="2:8" x14ac:dyDescent="0.25">
      <c r="B32" s="73" t="s">
        <v>840</v>
      </c>
      <c r="C32" s="94" t="s">
        <v>841</v>
      </c>
      <c r="D32" s="95" t="s">
        <v>842</v>
      </c>
      <c r="E32" s="73" t="s">
        <v>472</v>
      </c>
      <c r="F32" s="73" t="s">
        <v>453</v>
      </c>
      <c r="G32" s="73">
        <v>165</v>
      </c>
      <c r="H32" s="96" t="s">
        <v>843</v>
      </c>
    </row>
    <row r="33" spans="2:9" x14ac:dyDescent="0.25">
      <c r="B33" s="73" t="s">
        <v>844</v>
      </c>
      <c r="C33" s="94" t="s">
        <v>845</v>
      </c>
      <c r="D33" s="95" t="s">
        <v>798</v>
      </c>
      <c r="E33" s="73" t="s">
        <v>481</v>
      </c>
      <c r="F33" s="73" t="s">
        <v>453</v>
      </c>
      <c r="G33" s="73">
        <v>165</v>
      </c>
      <c r="H33" s="73" t="s">
        <v>846</v>
      </c>
    </row>
    <row r="34" spans="2:9" x14ac:dyDescent="0.25">
      <c r="B34" s="69" t="s">
        <v>847</v>
      </c>
      <c r="C34" s="82" t="s">
        <v>848</v>
      </c>
      <c r="D34" s="99" t="s">
        <v>807</v>
      </c>
      <c r="E34" s="69" t="s">
        <v>472</v>
      </c>
      <c r="F34" s="69" t="s">
        <v>453</v>
      </c>
      <c r="G34" s="69">
        <v>165</v>
      </c>
      <c r="H34" s="100" t="s">
        <v>849</v>
      </c>
    </row>
    <row r="35" spans="2:9" x14ac:dyDescent="0.25">
      <c r="B35" s="62"/>
      <c r="C35" s="64"/>
      <c r="D35" s="91"/>
      <c r="F35" s="62"/>
      <c r="G35" s="63"/>
      <c r="H35" s="63"/>
      <c r="I35" s="65"/>
    </row>
    <row r="36" spans="2:9" ht="21" x14ac:dyDescent="0.35">
      <c r="B36" s="1" t="s">
        <v>932</v>
      </c>
    </row>
    <row r="37" spans="2:9" ht="18.75" x14ac:dyDescent="0.25">
      <c r="B37" s="92" t="s">
        <v>906</v>
      </c>
      <c r="C37" s="92" t="s">
        <v>907</v>
      </c>
      <c r="D37" s="92" t="s">
        <v>908</v>
      </c>
      <c r="E37" s="92" t="s">
        <v>909</v>
      </c>
      <c r="F37" s="93" t="s">
        <v>910</v>
      </c>
      <c r="G37" s="93" t="s">
        <v>911</v>
      </c>
      <c r="H37" s="92" t="s">
        <v>912</v>
      </c>
    </row>
    <row r="38" spans="2:9" ht="30" x14ac:dyDescent="0.25">
      <c r="B38" s="69" t="s">
        <v>850</v>
      </c>
      <c r="C38" s="80" t="s">
        <v>851</v>
      </c>
      <c r="D38" s="110" t="s">
        <v>264</v>
      </c>
      <c r="E38" s="69" t="s">
        <v>590</v>
      </c>
      <c r="F38" s="69" t="s">
        <v>453</v>
      </c>
      <c r="G38" s="69">
        <v>166</v>
      </c>
      <c r="H38" s="96" t="s">
        <v>590</v>
      </c>
    </row>
    <row r="39" spans="2:9" ht="30" x14ac:dyDescent="0.25">
      <c r="B39" s="69" t="s">
        <v>852</v>
      </c>
      <c r="C39" s="83" t="s">
        <v>853</v>
      </c>
      <c r="D39" s="110" t="s">
        <v>264</v>
      </c>
      <c r="E39" s="69" t="s">
        <v>520</v>
      </c>
      <c r="F39" s="69" t="s">
        <v>453</v>
      </c>
      <c r="G39" s="69">
        <v>165</v>
      </c>
      <c r="H39" s="102" t="s">
        <v>854</v>
      </c>
    </row>
    <row r="40" spans="2:9" ht="30" x14ac:dyDescent="0.25">
      <c r="B40" s="69" t="s">
        <v>855</v>
      </c>
      <c r="C40" s="82" t="s">
        <v>856</v>
      </c>
      <c r="D40" s="110" t="s">
        <v>264</v>
      </c>
      <c r="E40" s="69" t="s">
        <v>472</v>
      </c>
      <c r="F40" s="69" t="s">
        <v>453</v>
      </c>
      <c r="G40" s="69">
        <v>165</v>
      </c>
      <c r="H40" s="102" t="s">
        <v>857</v>
      </c>
    </row>
    <row r="41" spans="2:9" ht="30" x14ac:dyDescent="0.25">
      <c r="B41" s="69" t="s">
        <v>858</v>
      </c>
      <c r="C41" s="83" t="s">
        <v>859</v>
      </c>
      <c r="D41" s="110" t="s">
        <v>264</v>
      </c>
      <c r="E41" s="69" t="s">
        <v>469</v>
      </c>
      <c r="F41" s="69" t="s">
        <v>453</v>
      </c>
      <c r="G41" s="69">
        <v>165</v>
      </c>
      <c r="H41" s="102" t="s">
        <v>860</v>
      </c>
    </row>
    <row r="42" spans="2:9" ht="30" x14ac:dyDescent="0.25">
      <c r="B42" s="69" t="s">
        <v>861</v>
      </c>
      <c r="C42" s="83" t="s">
        <v>862</v>
      </c>
      <c r="D42" s="110" t="s">
        <v>264</v>
      </c>
      <c r="E42" s="69" t="s">
        <v>469</v>
      </c>
      <c r="F42" s="69" t="s">
        <v>453</v>
      </c>
      <c r="G42" s="69">
        <v>165</v>
      </c>
      <c r="H42" s="102" t="s">
        <v>863</v>
      </c>
    </row>
    <row r="43" spans="2:9" x14ac:dyDescent="0.25">
      <c r="B43" s="69" t="s">
        <v>864</v>
      </c>
      <c r="C43" s="83" t="s">
        <v>865</v>
      </c>
      <c r="D43" s="110" t="s">
        <v>264</v>
      </c>
      <c r="E43" s="69" t="s">
        <v>469</v>
      </c>
      <c r="F43" s="69" t="s">
        <v>453</v>
      </c>
      <c r="G43" s="69">
        <v>166</v>
      </c>
      <c r="H43" s="102" t="s">
        <v>866</v>
      </c>
    </row>
    <row r="44" spans="2:9" x14ac:dyDescent="0.25">
      <c r="B44" s="69" t="s">
        <v>867</v>
      </c>
      <c r="C44" s="83" t="s">
        <v>868</v>
      </c>
      <c r="D44" s="110" t="s">
        <v>264</v>
      </c>
      <c r="E44" s="69" t="s">
        <v>469</v>
      </c>
      <c r="F44" s="69" t="s">
        <v>453</v>
      </c>
      <c r="G44" s="69">
        <v>166</v>
      </c>
      <c r="H44" s="85" t="s">
        <v>869</v>
      </c>
    </row>
    <row r="45" spans="2:9" x14ac:dyDescent="0.25">
      <c r="B45" s="69" t="s">
        <v>870</v>
      </c>
      <c r="C45" s="94" t="s">
        <v>871</v>
      </c>
      <c r="D45" s="110" t="s">
        <v>264</v>
      </c>
      <c r="E45" s="69" t="s">
        <v>472</v>
      </c>
      <c r="F45" s="69" t="s">
        <v>453</v>
      </c>
      <c r="G45" s="69">
        <v>166</v>
      </c>
      <c r="H45" s="102" t="s">
        <v>872</v>
      </c>
    </row>
    <row r="46" spans="2:9" ht="30" x14ac:dyDescent="0.25">
      <c r="B46" s="69" t="s">
        <v>873</v>
      </c>
      <c r="C46" s="82" t="s">
        <v>874</v>
      </c>
      <c r="D46" s="110" t="s">
        <v>264</v>
      </c>
      <c r="E46" s="69" t="s">
        <v>469</v>
      </c>
      <c r="F46" s="69" t="s">
        <v>453</v>
      </c>
      <c r="G46" s="69">
        <v>166</v>
      </c>
      <c r="H46" s="80" t="s">
        <v>875</v>
      </c>
    </row>
    <row r="47" spans="2:9" x14ac:dyDescent="0.25">
      <c r="B47" s="69" t="s">
        <v>876</v>
      </c>
      <c r="C47" s="82" t="s">
        <v>877</v>
      </c>
      <c r="D47" s="110" t="s">
        <v>264</v>
      </c>
      <c r="E47" s="69" t="s">
        <v>472</v>
      </c>
      <c r="F47" s="69" t="s">
        <v>453</v>
      </c>
      <c r="G47" s="69">
        <v>166</v>
      </c>
      <c r="H47" s="80" t="s">
        <v>878</v>
      </c>
    </row>
    <row r="48" spans="2:9" x14ac:dyDescent="0.25">
      <c r="B48" s="69" t="s">
        <v>879</v>
      </c>
      <c r="C48" s="82" t="s">
        <v>880</v>
      </c>
      <c r="D48" s="110" t="s">
        <v>264</v>
      </c>
      <c r="E48" s="69" t="s">
        <v>524</v>
      </c>
      <c r="F48" s="69" t="s">
        <v>453</v>
      </c>
      <c r="G48" s="69">
        <v>166</v>
      </c>
      <c r="H48" s="80" t="s">
        <v>881</v>
      </c>
    </row>
    <row r="49" spans="2:8" x14ac:dyDescent="0.25">
      <c r="B49" s="69" t="s">
        <v>882</v>
      </c>
      <c r="C49" s="82" t="s">
        <v>883</v>
      </c>
      <c r="D49" s="110" t="s">
        <v>264</v>
      </c>
      <c r="E49" s="69" t="s">
        <v>469</v>
      </c>
      <c r="F49" s="69" t="s">
        <v>453</v>
      </c>
      <c r="G49" s="69">
        <v>166</v>
      </c>
      <c r="H49" s="80" t="s">
        <v>878</v>
      </c>
    </row>
    <row r="50" spans="2:8" x14ac:dyDescent="0.25">
      <c r="B50" s="69" t="s">
        <v>884</v>
      </c>
      <c r="C50" s="80" t="s">
        <v>885</v>
      </c>
      <c r="D50" s="110" t="s">
        <v>264</v>
      </c>
      <c r="E50" s="69" t="s">
        <v>472</v>
      </c>
      <c r="F50" s="69" t="s">
        <v>544</v>
      </c>
      <c r="G50" s="69">
        <v>46</v>
      </c>
      <c r="H50" s="103" t="s">
        <v>886</v>
      </c>
    </row>
    <row r="51" spans="2:8" x14ac:dyDescent="0.25">
      <c r="B51" s="69" t="s">
        <v>887</v>
      </c>
      <c r="C51" s="82" t="s">
        <v>888</v>
      </c>
      <c r="D51" s="110" t="s">
        <v>264</v>
      </c>
      <c r="E51" s="69" t="s">
        <v>469</v>
      </c>
      <c r="F51" s="69" t="s">
        <v>544</v>
      </c>
      <c r="G51" s="69">
        <v>47</v>
      </c>
      <c r="H51" s="103" t="s">
        <v>886</v>
      </c>
    </row>
    <row r="52" spans="2:8" x14ac:dyDescent="0.25">
      <c r="B52" s="69" t="s">
        <v>889</v>
      </c>
      <c r="C52" s="82" t="s">
        <v>890</v>
      </c>
      <c r="D52" s="110" t="s">
        <v>264</v>
      </c>
      <c r="E52" s="69" t="s">
        <v>469</v>
      </c>
      <c r="F52" s="69" t="s">
        <v>544</v>
      </c>
      <c r="G52" s="69">
        <v>47</v>
      </c>
      <c r="H52" s="102" t="s">
        <v>891</v>
      </c>
    </row>
    <row r="53" spans="2:8" x14ac:dyDescent="0.25">
      <c r="B53" s="69" t="s">
        <v>892</v>
      </c>
      <c r="C53" s="83" t="s">
        <v>893</v>
      </c>
      <c r="D53" s="110" t="s">
        <v>264</v>
      </c>
      <c r="E53" s="69" t="s">
        <v>520</v>
      </c>
      <c r="F53" s="69" t="s">
        <v>544</v>
      </c>
      <c r="G53" s="69">
        <v>47</v>
      </c>
      <c r="H53" s="102" t="s">
        <v>894</v>
      </c>
    </row>
    <row r="54" spans="2:8" x14ac:dyDescent="0.25">
      <c r="B54" s="69" t="s">
        <v>895</v>
      </c>
      <c r="C54" s="83" t="s">
        <v>896</v>
      </c>
      <c r="D54" s="110" t="s">
        <v>264</v>
      </c>
      <c r="E54" s="69" t="s">
        <v>490</v>
      </c>
      <c r="F54" s="69" t="s">
        <v>544</v>
      </c>
      <c r="G54" s="69">
        <v>47</v>
      </c>
      <c r="H54" s="102" t="s">
        <v>886</v>
      </c>
    </row>
    <row r="55" spans="2:8" x14ac:dyDescent="0.25">
      <c r="B55" s="69" t="s">
        <v>897</v>
      </c>
      <c r="C55" s="83" t="s">
        <v>898</v>
      </c>
      <c r="D55" s="110" t="s">
        <v>264</v>
      </c>
      <c r="E55" s="69" t="s">
        <v>472</v>
      </c>
      <c r="F55" s="69" t="s">
        <v>544</v>
      </c>
      <c r="G55" s="69">
        <v>47</v>
      </c>
      <c r="H55" s="102" t="s">
        <v>899</v>
      </c>
    </row>
    <row r="56" spans="2:8" x14ac:dyDescent="0.25">
      <c r="B56" s="69" t="s">
        <v>900</v>
      </c>
      <c r="C56" s="83" t="s">
        <v>901</v>
      </c>
      <c r="D56" s="110" t="s">
        <v>264</v>
      </c>
      <c r="E56" s="69" t="s">
        <v>490</v>
      </c>
      <c r="F56" s="69" t="s">
        <v>544</v>
      </c>
      <c r="G56" s="69">
        <v>47</v>
      </c>
      <c r="H56" s="85" t="s">
        <v>886</v>
      </c>
    </row>
    <row r="57" spans="2:8" ht="30" x14ac:dyDescent="0.25">
      <c r="B57" s="69" t="s">
        <v>902</v>
      </c>
      <c r="C57" s="94" t="s">
        <v>903</v>
      </c>
      <c r="D57" s="110" t="s">
        <v>264</v>
      </c>
      <c r="E57" s="69" t="s">
        <v>490</v>
      </c>
      <c r="F57" s="69" t="s">
        <v>544</v>
      </c>
      <c r="G57" s="69">
        <v>47</v>
      </c>
      <c r="H57" s="102" t="s">
        <v>886</v>
      </c>
    </row>
    <row r="58" spans="2:8" ht="30" x14ac:dyDescent="0.25">
      <c r="B58" s="69" t="s">
        <v>904</v>
      </c>
      <c r="C58" s="82" t="s">
        <v>905</v>
      </c>
      <c r="D58" s="110" t="s">
        <v>264</v>
      </c>
      <c r="E58" s="69" t="s">
        <v>490</v>
      </c>
      <c r="F58" s="69" t="s">
        <v>544</v>
      </c>
      <c r="G58" s="69">
        <v>47</v>
      </c>
      <c r="H58" s="80" t="s">
        <v>886</v>
      </c>
    </row>
  </sheetData>
  <sheetProtection algorithmName="SHA-512" hashValue="W6lDQDDCLIYlN/Nd22ik4VbI1TWsA69LKr1/W+hSViirGZ39Ex7YhmCuPveuaHV2ZhZH0V2JpaswJBwlRVnb+w==" saltValue="XJhFcjQLVW+8DnB511z80g==" spinCount="100000" sheet="1" objects="1" scenarios="1" selectLockedCells="1" autoFilter="0"/>
  <pageMargins left="0.7" right="0.7" top="0.75" bottom="0.75" header="0.3" footer="0.3"/>
  <tableParts count="2">
    <tablePart r:id="rId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8" tint="0.79998168889431442"/>
  </sheetPr>
  <dimension ref="B1:M43"/>
  <sheetViews>
    <sheetView showGridLines="0" zoomScaleNormal="100" workbookViewId="0">
      <selection activeCell="B47" sqref="B47"/>
    </sheetView>
  </sheetViews>
  <sheetFormatPr defaultRowHeight="15" x14ac:dyDescent="0.25"/>
  <cols>
    <col min="1" max="1" width="1.42578125" customWidth="1"/>
    <col min="2" max="2" width="18.7109375" customWidth="1"/>
    <col min="3" max="3" width="38.28515625" customWidth="1"/>
    <col min="4" max="4" width="27.7109375" customWidth="1"/>
    <col min="8" max="8" width="21.5703125" customWidth="1"/>
    <col min="11" max="11" width="91.140625" customWidth="1"/>
  </cols>
  <sheetData>
    <row r="1" spans="2:11" x14ac:dyDescent="0.25">
      <c r="B1" s="29" t="s">
        <v>327</v>
      </c>
    </row>
    <row r="2" spans="2:11" ht="21" x14ac:dyDescent="0.35">
      <c r="B2" s="1" t="s">
        <v>1223</v>
      </c>
    </row>
    <row r="5" spans="2:11" ht="18.75" x14ac:dyDescent="0.3">
      <c r="B5" s="104" t="s">
        <v>922</v>
      </c>
      <c r="C5" s="105" t="s">
        <v>950</v>
      </c>
      <c r="D5" s="105" t="s">
        <v>951</v>
      </c>
      <c r="E5" s="106" t="s">
        <v>952</v>
      </c>
      <c r="F5" s="106" t="s">
        <v>953</v>
      </c>
      <c r="G5" s="107" t="s">
        <v>954</v>
      </c>
      <c r="H5" s="108" t="s">
        <v>909</v>
      </c>
      <c r="I5" s="106" t="s">
        <v>910</v>
      </c>
      <c r="J5" s="109" t="s">
        <v>911</v>
      </c>
      <c r="K5" s="109" t="s">
        <v>921</v>
      </c>
    </row>
    <row r="6" spans="2:11" x14ac:dyDescent="0.25">
      <c r="B6" s="86" t="s">
        <v>923</v>
      </c>
      <c r="C6" s="69" t="s">
        <v>933</v>
      </c>
      <c r="D6" s="101" t="s">
        <v>934</v>
      </c>
      <c r="E6" s="69">
        <v>1</v>
      </c>
      <c r="F6" s="69" t="s">
        <v>264</v>
      </c>
      <c r="G6" s="87" t="s">
        <v>485</v>
      </c>
      <c r="H6" s="69" t="s">
        <v>452</v>
      </c>
      <c r="I6" s="69" t="s">
        <v>453</v>
      </c>
      <c r="J6" s="69">
        <v>168</v>
      </c>
      <c r="K6" s="80" t="s">
        <v>264</v>
      </c>
    </row>
    <row r="7" spans="2:11" x14ac:dyDescent="0.25">
      <c r="B7" s="86" t="s">
        <v>923</v>
      </c>
      <c r="C7" s="69" t="s">
        <v>935</v>
      </c>
      <c r="D7" s="101" t="s">
        <v>936</v>
      </c>
      <c r="E7" s="69">
        <v>1</v>
      </c>
      <c r="F7" s="69" t="s">
        <v>264</v>
      </c>
      <c r="G7" s="87" t="s">
        <v>460</v>
      </c>
      <c r="H7" s="69" t="s">
        <v>481</v>
      </c>
      <c r="I7" s="69" t="s">
        <v>453</v>
      </c>
      <c r="J7" s="69">
        <v>168</v>
      </c>
      <c r="K7" s="80" t="s">
        <v>264</v>
      </c>
    </row>
    <row r="8" spans="2:11" x14ac:dyDescent="0.25">
      <c r="B8" s="86" t="s">
        <v>923</v>
      </c>
      <c r="C8" s="69" t="s">
        <v>937</v>
      </c>
      <c r="D8" s="101" t="s">
        <v>936</v>
      </c>
      <c r="E8" s="69">
        <v>2</v>
      </c>
      <c r="F8" s="69" t="s">
        <v>264</v>
      </c>
      <c r="G8" s="87" t="s">
        <v>485</v>
      </c>
      <c r="H8" s="69" t="s">
        <v>472</v>
      </c>
      <c r="I8" s="69" t="s">
        <v>453</v>
      </c>
      <c r="J8" s="69">
        <v>168</v>
      </c>
      <c r="K8" s="80" t="s">
        <v>264</v>
      </c>
    </row>
    <row r="9" spans="2:11" x14ac:dyDescent="0.25">
      <c r="B9" s="86" t="s">
        <v>923</v>
      </c>
      <c r="C9" s="69" t="s">
        <v>938</v>
      </c>
      <c r="D9" s="101" t="s">
        <v>936</v>
      </c>
      <c r="E9" s="69">
        <v>3</v>
      </c>
      <c r="F9" s="69">
        <v>35</v>
      </c>
      <c r="G9" s="87" t="s">
        <v>526</v>
      </c>
      <c r="H9" s="69" t="s">
        <v>452</v>
      </c>
      <c r="I9" s="69" t="s">
        <v>453</v>
      </c>
      <c r="J9" s="69">
        <v>168</v>
      </c>
      <c r="K9" s="80" t="s">
        <v>264</v>
      </c>
    </row>
    <row r="10" spans="2:11" x14ac:dyDescent="0.25">
      <c r="B10" s="86" t="s">
        <v>923</v>
      </c>
      <c r="C10" s="69" t="s">
        <v>939</v>
      </c>
      <c r="D10" s="101" t="s">
        <v>940</v>
      </c>
      <c r="E10" s="69">
        <v>5</v>
      </c>
      <c r="F10" s="69">
        <v>25</v>
      </c>
      <c r="G10" s="87" t="s">
        <v>497</v>
      </c>
      <c r="H10" s="69" t="s">
        <v>469</v>
      </c>
      <c r="I10" s="69" t="s">
        <v>453</v>
      </c>
      <c r="J10" s="69">
        <v>168</v>
      </c>
      <c r="K10" s="80" t="s">
        <v>264</v>
      </c>
    </row>
    <row r="11" spans="2:11" x14ac:dyDescent="0.25">
      <c r="B11" s="86" t="s">
        <v>923</v>
      </c>
      <c r="C11" s="69" t="s">
        <v>941</v>
      </c>
      <c r="D11" s="101" t="s">
        <v>942</v>
      </c>
      <c r="E11" s="69">
        <v>6</v>
      </c>
      <c r="F11" s="69">
        <v>50</v>
      </c>
      <c r="G11" s="87" t="s">
        <v>943</v>
      </c>
      <c r="H11" s="69" t="s">
        <v>490</v>
      </c>
      <c r="I11" s="69" t="s">
        <v>453</v>
      </c>
      <c r="J11" s="69">
        <v>168</v>
      </c>
      <c r="K11" s="80" t="s">
        <v>264</v>
      </c>
    </row>
    <row r="12" spans="2:11" x14ac:dyDescent="0.25">
      <c r="B12" s="86" t="s">
        <v>923</v>
      </c>
      <c r="C12" s="69" t="s">
        <v>944</v>
      </c>
      <c r="D12" s="101" t="s">
        <v>940</v>
      </c>
      <c r="E12" s="69" t="s">
        <v>264</v>
      </c>
      <c r="F12" s="69">
        <v>40</v>
      </c>
      <c r="G12" s="87" t="s">
        <v>945</v>
      </c>
      <c r="H12" s="69" t="s">
        <v>472</v>
      </c>
      <c r="I12" s="69" t="s">
        <v>544</v>
      </c>
      <c r="J12" s="69">
        <v>48</v>
      </c>
      <c r="K12" s="80" t="s">
        <v>946</v>
      </c>
    </row>
    <row r="13" spans="2:11" ht="45" x14ac:dyDescent="0.25">
      <c r="B13" s="86" t="s">
        <v>923</v>
      </c>
      <c r="C13" s="69" t="s">
        <v>947</v>
      </c>
      <c r="D13" s="101" t="s">
        <v>940</v>
      </c>
      <c r="E13" s="69">
        <v>6</v>
      </c>
      <c r="F13" s="69">
        <v>50</v>
      </c>
      <c r="G13" s="87" t="s">
        <v>948</v>
      </c>
      <c r="H13" s="69" t="s">
        <v>520</v>
      </c>
      <c r="I13" s="69" t="s">
        <v>544</v>
      </c>
      <c r="J13" s="69">
        <v>49</v>
      </c>
      <c r="K13" s="80" t="s">
        <v>949</v>
      </c>
    </row>
    <row r="14" spans="2:11" x14ac:dyDescent="0.25">
      <c r="B14" s="86" t="s">
        <v>965</v>
      </c>
      <c r="C14" s="69" t="s">
        <v>955</v>
      </c>
      <c r="D14" s="101" t="s">
        <v>956</v>
      </c>
      <c r="E14" s="69">
        <v>2</v>
      </c>
      <c r="F14" s="69" t="s">
        <v>264</v>
      </c>
      <c r="G14" s="87" t="s">
        <v>560</v>
      </c>
      <c r="H14" s="69" t="s">
        <v>481</v>
      </c>
      <c r="I14" s="69" t="s">
        <v>453</v>
      </c>
      <c r="J14" s="69">
        <v>168</v>
      </c>
      <c r="K14" s="80" t="s">
        <v>264</v>
      </c>
    </row>
    <row r="15" spans="2:11" x14ac:dyDescent="0.25">
      <c r="B15" s="86" t="s">
        <v>965</v>
      </c>
      <c r="C15" s="69" t="s">
        <v>957</v>
      </c>
      <c r="D15" s="101" t="s">
        <v>958</v>
      </c>
      <c r="E15" s="69">
        <v>2</v>
      </c>
      <c r="F15" s="69" t="s">
        <v>264</v>
      </c>
      <c r="G15" s="87" t="s">
        <v>573</v>
      </c>
      <c r="H15" s="69" t="s">
        <v>481</v>
      </c>
      <c r="I15" s="69" t="s">
        <v>453</v>
      </c>
      <c r="J15" s="69">
        <v>168</v>
      </c>
      <c r="K15" s="80" t="s">
        <v>264</v>
      </c>
    </row>
    <row r="16" spans="2:11" x14ac:dyDescent="0.25">
      <c r="B16" s="86" t="s">
        <v>965</v>
      </c>
      <c r="C16" s="69" t="s">
        <v>959</v>
      </c>
      <c r="D16" s="101" t="s">
        <v>936</v>
      </c>
      <c r="E16" s="69">
        <v>2</v>
      </c>
      <c r="F16" s="69">
        <v>55</v>
      </c>
      <c r="G16" s="87" t="s">
        <v>460</v>
      </c>
      <c r="H16" s="69" t="s">
        <v>469</v>
      </c>
      <c r="I16" s="69" t="s">
        <v>453</v>
      </c>
      <c r="J16" s="69">
        <v>168</v>
      </c>
      <c r="K16" s="80" t="s">
        <v>264</v>
      </c>
    </row>
    <row r="17" spans="2:13" x14ac:dyDescent="0.25">
      <c r="B17" s="86" t="s">
        <v>965</v>
      </c>
      <c r="C17" s="69" t="s">
        <v>960</v>
      </c>
      <c r="D17" s="101" t="s">
        <v>942</v>
      </c>
      <c r="E17" s="69">
        <v>3</v>
      </c>
      <c r="F17" s="69">
        <v>60</v>
      </c>
      <c r="G17" s="87" t="s">
        <v>485</v>
      </c>
      <c r="H17" s="69" t="s">
        <v>481</v>
      </c>
      <c r="I17" s="69" t="s">
        <v>453</v>
      </c>
      <c r="J17" s="69">
        <v>168</v>
      </c>
      <c r="K17" s="80" t="s">
        <v>264</v>
      </c>
    </row>
    <row r="18" spans="2:13" x14ac:dyDescent="0.25">
      <c r="B18" s="86" t="s">
        <v>965</v>
      </c>
      <c r="C18" s="69" t="s">
        <v>961</v>
      </c>
      <c r="D18" s="101" t="s">
        <v>936</v>
      </c>
      <c r="E18" s="69">
        <v>3</v>
      </c>
      <c r="F18" s="69">
        <v>55</v>
      </c>
      <c r="G18" s="87" t="s">
        <v>548</v>
      </c>
      <c r="H18" s="69" t="s">
        <v>469</v>
      </c>
      <c r="I18" s="69" t="s">
        <v>453</v>
      </c>
      <c r="J18" s="69">
        <v>168</v>
      </c>
      <c r="K18" s="80" t="s">
        <v>264</v>
      </c>
    </row>
    <row r="19" spans="2:13" x14ac:dyDescent="0.25">
      <c r="B19" s="86" t="s">
        <v>965</v>
      </c>
      <c r="C19" s="69" t="s">
        <v>962</v>
      </c>
      <c r="D19" s="101" t="s">
        <v>934</v>
      </c>
      <c r="E19" s="69">
        <v>3</v>
      </c>
      <c r="F19" s="69">
        <v>60</v>
      </c>
      <c r="G19" s="87" t="s">
        <v>485</v>
      </c>
      <c r="H19" s="69" t="s">
        <v>481</v>
      </c>
      <c r="I19" s="69" t="s">
        <v>453</v>
      </c>
      <c r="J19" s="69">
        <v>168</v>
      </c>
      <c r="K19" s="80" t="s">
        <v>264</v>
      </c>
    </row>
    <row r="20" spans="2:13" x14ac:dyDescent="0.25">
      <c r="B20" s="86" t="s">
        <v>965</v>
      </c>
      <c r="C20" s="69" t="s">
        <v>963</v>
      </c>
      <c r="D20" s="101" t="s">
        <v>940</v>
      </c>
      <c r="E20" s="69">
        <v>4</v>
      </c>
      <c r="F20" s="69">
        <v>50</v>
      </c>
      <c r="G20" s="87" t="s">
        <v>964</v>
      </c>
      <c r="H20" s="69" t="s">
        <v>469</v>
      </c>
      <c r="I20" s="69" t="s">
        <v>453</v>
      </c>
      <c r="J20" s="69">
        <v>168</v>
      </c>
      <c r="K20" s="80" t="s">
        <v>264</v>
      </c>
    </row>
    <row r="21" spans="2:13" x14ac:dyDescent="0.25">
      <c r="B21" s="86" t="s">
        <v>968</v>
      </c>
      <c r="C21" s="69" t="s">
        <v>966</v>
      </c>
      <c r="D21" s="101" t="s">
        <v>942</v>
      </c>
      <c r="E21" s="69">
        <v>4</v>
      </c>
      <c r="F21" s="69" t="s">
        <v>264</v>
      </c>
      <c r="G21" s="87" t="s">
        <v>560</v>
      </c>
      <c r="H21" s="69" t="s">
        <v>472</v>
      </c>
      <c r="I21" s="69" t="s">
        <v>453</v>
      </c>
      <c r="J21" s="69">
        <v>168</v>
      </c>
      <c r="K21" s="80" t="s">
        <v>264</v>
      </c>
    </row>
    <row r="22" spans="2:13" x14ac:dyDescent="0.25">
      <c r="B22" s="86" t="s">
        <v>968</v>
      </c>
      <c r="C22" s="69" t="s">
        <v>967</v>
      </c>
      <c r="D22" s="101" t="s">
        <v>936</v>
      </c>
      <c r="E22" s="69">
        <v>4</v>
      </c>
      <c r="F22" s="69">
        <v>60</v>
      </c>
      <c r="G22" s="87" t="s">
        <v>493</v>
      </c>
      <c r="H22" s="69" t="s">
        <v>490</v>
      </c>
      <c r="I22" s="69" t="s">
        <v>453</v>
      </c>
      <c r="J22" s="69">
        <v>168</v>
      </c>
      <c r="K22" s="80" t="s">
        <v>264</v>
      </c>
    </row>
    <row r="23" spans="2:13" x14ac:dyDescent="0.25">
      <c r="B23" s="86" t="s">
        <v>976</v>
      </c>
      <c r="C23" s="69" t="s">
        <v>969</v>
      </c>
      <c r="D23" s="101" t="s">
        <v>956</v>
      </c>
      <c r="E23" s="69">
        <v>4</v>
      </c>
      <c r="F23" s="69" t="s">
        <v>264</v>
      </c>
      <c r="G23" s="87" t="s">
        <v>560</v>
      </c>
      <c r="H23" s="69" t="s">
        <v>472</v>
      </c>
      <c r="I23" s="69" t="s">
        <v>453</v>
      </c>
      <c r="J23" s="69">
        <v>168</v>
      </c>
      <c r="K23" s="80" t="s">
        <v>264</v>
      </c>
    </row>
    <row r="24" spans="2:13" x14ac:dyDescent="0.25">
      <c r="B24" s="86" t="s">
        <v>976</v>
      </c>
      <c r="C24" s="69" t="s">
        <v>970</v>
      </c>
      <c r="D24" s="101" t="s">
        <v>958</v>
      </c>
      <c r="E24" s="69">
        <v>5</v>
      </c>
      <c r="F24" s="69" t="s">
        <v>264</v>
      </c>
      <c r="G24" s="87" t="s">
        <v>560</v>
      </c>
      <c r="H24" s="69" t="s">
        <v>472</v>
      </c>
      <c r="I24" s="69" t="s">
        <v>453</v>
      </c>
      <c r="J24" s="69">
        <v>168</v>
      </c>
      <c r="K24" s="80" t="s">
        <v>264</v>
      </c>
    </row>
    <row r="25" spans="2:13" x14ac:dyDescent="0.25">
      <c r="B25" s="86" t="s">
        <v>976</v>
      </c>
      <c r="C25" s="69" t="s">
        <v>971</v>
      </c>
      <c r="D25" s="101" t="s">
        <v>972</v>
      </c>
      <c r="E25" s="69">
        <v>5</v>
      </c>
      <c r="F25" s="69" t="s">
        <v>264</v>
      </c>
      <c r="G25" s="87" t="s">
        <v>493</v>
      </c>
      <c r="H25" s="69" t="s">
        <v>472</v>
      </c>
      <c r="I25" s="69" t="s">
        <v>453</v>
      </c>
      <c r="J25" s="69">
        <v>168</v>
      </c>
      <c r="K25" s="80" t="s">
        <v>264</v>
      </c>
    </row>
    <row r="26" spans="2:13" x14ac:dyDescent="0.25">
      <c r="B26" s="86" t="s">
        <v>976</v>
      </c>
      <c r="C26" s="69" t="s">
        <v>973</v>
      </c>
      <c r="D26" s="101" t="s">
        <v>940</v>
      </c>
      <c r="E26" s="69">
        <v>5</v>
      </c>
      <c r="F26" s="69">
        <v>45</v>
      </c>
      <c r="G26" s="87" t="s">
        <v>526</v>
      </c>
      <c r="H26" s="69" t="s">
        <v>472</v>
      </c>
      <c r="I26" s="69" t="s">
        <v>453</v>
      </c>
      <c r="J26" s="69">
        <v>168</v>
      </c>
      <c r="K26" s="80" t="s">
        <v>264</v>
      </c>
      <c r="L26" s="67"/>
    </row>
    <row r="27" spans="2:13" x14ac:dyDescent="0.25">
      <c r="B27" s="86" t="s">
        <v>976</v>
      </c>
      <c r="C27" s="69" t="s">
        <v>974</v>
      </c>
      <c r="D27" s="101" t="s">
        <v>942</v>
      </c>
      <c r="E27" s="69">
        <v>6</v>
      </c>
      <c r="F27" s="69">
        <v>55</v>
      </c>
      <c r="G27" s="87" t="s">
        <v>512</v>
      </c>
      <c r="H27" s="69" t="s">
        <v>472</v>
      </c>
      <c r="I27" s="69" t="s">
        <v>453</v>
      </c>
      <c r="J27" s="69">
        <v>168</v>
      </c>
      <c r="K27" s="80" t="s">
        <v>264</v>
      </c>
      <c r="L27" s="67"/>
    </row>
    <row r="28" spans="2:13" x14ac:dyDescent="0.25">
      <c r="B28" s="86" t="s">
        <v>976</v>
      </c>
      <c r="C28" s="69" t="s">
        <v>975</v>
      </c>
      <c r="D28" s="101" t="s">
        <v>940</v>
      </c>
      <c r="E28" s="69">
        <v>6</v>
      </c>
      <c r="F28" s="69">
        <v>45</v>
      </c>
      <c r="G28" s="87" t="s">
        <v>526</v>
      </c>
      <c r="H28" s="69" t="s">
        <v>490</v>
      </c>
      <c r="I28" s="69" t="s">
        <v>453</v>
      </c>
      <c r="J28" s="69">
        <v>168</v>
      </c>
      <c r="K28" s="80" t="s">
        <v>264</v>
      </c>
    </row>
    <row r="29" spans="2:13" ht="30" x14ac:dyDescent="0.25">
      <c r="B29" s="86" t="s">
        <v>977</v>
      </c>
      <c r="C29" s="69" t="s">
        <v>978</v>
      </c>
      <c r="D29" s="101" t="s">
        <v>940</v>
      </c>
      <c r="E29" s="69">
        <v>7</v>
      </c>
      <c r="F29" s="69">
        <v>40</v>
      </c>
      <c r="G29" s="87" t="s">
        <v>489</v>
      </c>
      <c r="H29" s="69" t="s">
        <v>490</v>
      </c>
      <c r="I29" s="69" t="s">
        <v>453</v>
      </c>
      <c r="J29" s="69">
        <v>168</v>
      </c>
      <c r="K29" s="82" t="s">
        <v>979</v>
      </c>
      <c r="L29" s="67"/>
      <c r="M29" s="67"/>
    </row>
    <row r="30" spans="2:13" x14ac:dyDescent="0.25">
      <c r="B30" s="86" t="s">
        <v>977</v>
      </c>
      <c r="C30" s="69" t="s">
        <v>980</v>
      </c>
      <c r="D30" s="101" t="s">
        <v>940</v>
      </c>
      <c r="E30" s="69">
        <v>7</v>
      </c>
      <c r="F30" s="69">
        <v>50</v>
      </c>
      <c r="G30" s="87" t="s">
        <v>981</v>
      </c>
      <c r="H30" s="69" t="s">
        <v>982</v>
      </c>
      <c r="I30" s="69" t="s">
        <v>544</v>
      </c>
      <c r="J30" s="69">
        <v>48</v>
      </c>
      <c r="K30" s="82" t="s">
        <v>983</v>
      </c>
      <c r="L30" s="67"/>
      <c r="M30" s="67"/>
    </row>
    <row r="31" spans="2:13" x14ac:dyDescent="0.25">
      <c r="B31" s="86" t="s">
        <v>1000</v>
      </c>
      <c r="C31" s="69" t="s">
        <v>984</v>
      </c>
      <c r="D31" s="101" t="s">
        <v>940</v>
      </c>
      <c r="E31" s="69">
        <v>30</v>
      </c>
      <c r="F31" s="69" t="s">
        <v>264</v>
      </c>
      <c r="G31" s="87" t="s">
        <v>560</v>
      </c>
      <c r="H31" s="69" t="s">
        <v>490</v>
      </c>
      <c r="I31" s="69" t="s">
        <v>453</v>
      </c>
      <c r="J31" s="69">
        <v>169</v>
      </c>
      <c r="K31" s="82" t="s">
        <v>985</v>
      </c>
      <c r="L31" s="66"/>
      <c r="M31" s="66"/>
    </row>
    <row r="32" spans="2:13" ht="30" x14ac:dyDescent="0.25">
      <c r="B32" s="86" t="s">
        <v>1000</v>
      </c>
      <c r="C32" s="69" t="s">
        <v>986</v>
      </c>
      <c r="D32" s="101" t="s">
        <v>940</v>
      </c>
      <c r="E32" s="69">
        <v>50</v>
      </c>
      <c r="F32" s="69" t="s">
        <v>264</v>
      </c>
      <c r="G32" s="87" t="s">
        <v>573</v>
      </c>
      <c r="H32" s="69" t="s">
        <v>520</v>
      </c>
      <c r="I32" s="69" t="s">
        <v>453</v>
      </c>
      <c r="J32" s="69">
        <v>169</v>
      </c>
      <c r="K32" s="82" t="s">
        <v>987</v>
      </c>
      <c r="L32" s="67"/>
      <c r="M32" s="67"/>
    </row>
    <row r="33" spans="2:13" ht="45" x14ac:dyDescent="0.25">
      <c r="B33" s="86" t="s">
        <v>1000</v>
      </c>
      <c r="C33" s="69" t="s">
        <v>988</v>
      </c>
      <c r="D33" s="101" t="s">
        <v>940</v>
      </c>
      <c r="E33" s="69">
        <v>55</v>
      </c>
      <c r="F33" s="69" t="s">
        <v>264</v>
      </c>
      <c r="G33" s="87" t="s">
        <v>560</v>
      </c>
      <c r="H33" s="69" t="s">
        <v>524</v>
      </c>
      <c r="I33" s="69" t="s">
        <v>453</v>
      </c>
      <c r="J33" s="69">
        <v>169</v>
      </c>
      <c r="K33" s="89" t="s">
        <v>989</v>
      </c>
      <c r="L33" s="66"/>
      <c r="M33" s="66"/>
    </row>
    <row r="34" spans="2:13" x14ac:dyDescent="0.25">
      <c r="B34" s="86" t="s">
        <v>1000</v>
      </c>
      <c r="C34" s="69" t="s">
        <v>990</v>
      </c>
      <c r="D34" s="101" t="s">
        <v>940</v>
      </c>
      <c r="E34" s="69">
        <v>80</v>
      </c>
      <c r="F34" s="69" t="s">
        <v>264</v>
      </c>
      <c r="G34" s="87" t="s">
        <v>543</v>
      </c>
      <c r="H34" s="69" t="s">
        <v>524</v>
      </c>
      <c r="I34" s="69" t="s">
        <v>453</v>
      </c>
      <c r="J34" s="69">
        <v>169</v>
      </c>
      <c r="K34" s="82" t="s">
        <v>991</v>
      </c>
    </row>
    <row r="35" spans="2:13" x14ac:dyDescent="0.25">
      <c r="B35" s="86" t="s">
        <v>1000</v>
      </c>
      <c r="C35" s="69" t="s">
        <v>992</v>
      </c>
      <c r="D35" s="101" t="s">
        <v>940</v>
      </c>
      <c r="E35" s="69">
        <v>80</v>
      </c>
      <c r="F35" s="69" t="s">
        <v>264</v>
      </c>
      <c r="G35" s="87" t="s">
        <v>993</v>
      </c>
      <c r="H35" s="69" t="s">
        <v>490</v>
      </c>
      <c r="I35" s="69" t="s">
        <v>453</v>
      </c>
      <c r="J35" s="69">
        <v>169</v>
      </c>
      <c r="K35" s="82" t="s">
        <v>991</v>
      </c>
      <c r="L35" s="67"/>
    </row>
    <row r="36" spans="2:13" x14ac:dyDescent="0.25">
      <c r="B36" s="86" t="s">
        <v>1000</v>
      </c>
      <c r="C36" s="69" t="s">
        <v>994</v>
      </c>
      <c r="D36" s="101" t="s">
        <v>264</v>
      </c>
      <c r="E36" s="69">
        <v>65</v>
      </c>
      <c r="F36" s="69" t="s">
        <v>264</v>
      </c>
      <c r="G36" s="87" t="s">
        <v>995</v>
      </c>
      <c r="H36" s="69" t="s">
        <v>490</v>
      </c>
      <c r="I36" s="69" t="s">
        <v>544</v>
      </c>
      <c r="J36" s="69">
        <v>48</v>
      </c>
      <c r="K36" s="82" t="s">
        <v>996</v>
      </c>
      <c r="L36" s="67"/>
    </row>
    <row r="37" spans="2:13" ht="30" x14ac:dyDescent="0.25">
      <c r="B37" s="86" t="s">
        <v>1000</v>
      </c>
      <c r="C37" s="69" t="s">
        <v>997</v>
      </c>
      <c r="D37" s="101" t="s">
        <v>264</v>
      </c>
      <c r="E37" s="69">
        <v>50</v>
      </c>
      <c r="F37" s="69" t="s">
        <v>264</v>
      </c>
      <c r="G37" s="87" t="s">
        <v>998</v>
      </c>
      <c r="H37" s="69" t="s">
        <v>982</v>
      </c>
      <c r="I37" s="69" t="s">
        <v>544</v>
      </c>
      <c r="J37" s="69">
        <v>49</v>
      </c>
      <c r="K37" s="82" t="s">
        <v>999</v>
      </c>
      <c r="L37" s="67"/>
    </row>
    <row r="38" spans="2:13" x14ac:dyDescent="0.25">
      <c r="B38" s="86" t="s">
        <v>1016</v>
      </c>
      <c r="C38" s="69" t="s">
        <v>1001</v>
      </c>
      <c r="D38" s="101" t="s">
        <v>1002</v>
      </c>
      <c r="E38" s="69" t="s">
        <v>264</v>
      </c>
      <c r="F38" s="69">
        <v>-5</v>
      </c>
      <c r="G38" s="87" t="s">
        <v>460</v>
      </c>
      <c r="H38" s="69" t="s">
        <v>490</v>
      </c>
      <c r="I38" s="69" t="s">
        <v>544</v>
      </c>
      <c r="J38" s="69">
        <v>49</v>
      </c>
      <c r="K38" s="82" t="s">
        <v>1003</v>
      </c>
      <c r="L38" s="67"/>
    </row>
    <row r="39" spans="2:13" x14ac:dyDescent="0.25">
      <c r="B39" s="86" t="s">
        <v>1016</v>
      </c>
      <c r="C39" s="69" t="s">
        <v>1004</v>
      </c>
      <c r="D39" s="101" t="s">
        <v>925</v>
      </c>
      <c r="E39" s="69" t="s">
        <v>264</v>
      </c>
      <c r="F39" s="69" t="s">
        <v>264</v>
      </c>
      <c r="G39" s="87" t="s">
        <v>560</v>
      </c>
      <c r="H39" s="69" t="s">
        <v>490</v>
      </c>
      <c r="I39" s="69" t="s">
        <v>544</v>
      </c>
      <c r="J39" s="69">
        <v>49</v>
      </c>
      <c r="K39" s="82" t="s">
        <v>1005</v>
      </c>
      <c r="L39" s="67"/>
    </row>
    <row r="40" spans="2:13" ht="30" x14ac:dyDescent="0.25">
      <c r="B40" s="86" t="s">
        <v>1016</v>
      </c>
      <c r="C40" s="69" t="s">
        <v>1006</v>
      </c>
      <c r="D40" s="101" t="s">
        <v>1007</v>
      </c>
      <c r="E40" s="69" t="s">
        <v>264</v>
      </c>
      <c r="F40" s="69" t="s">
        <v>264</v>
      </c>
      <c r="G40" s="87" t="s">
        <v>552</v>
      </c>
      <c r="H40" s="69" t="s">
        <v>452</v>
      </c>
      <c r="I40" s="69" t="s">
        <v>544</v>
      </c>
      <c r="J40" s="69">
        <v>49</v>
      </c>
      <c r="K40" s="82" t="s">
        <v>1008</v>
      </c>
    </row>
    <row r="41" spans="2:13" x14ac:dyDescent="0.25">
      <c r="B41" s="86" t="s">
        <v>1016</v>
      </c>
      <c r="C41" s="69" t="s">
        <v>1009</v>
      </c>
      <c r="D41" s="101" t="s">
        <v>1010</v>
      </c>
      <c r="E41" s="69" t="s">
        <v>264</v>
      </c>
      <c r="F41" s="69" t="s">
        <v>264</v>
      </c>
      <c r="G41" s="87" t="s">
        <v>560</v>
      </c>
      <c r="H41" s="69" t="s">
        <v>472</v>
      </c>
      <c r="I41" s="69" t="s">
        <v>544</v>
      </c>
      <c r="J41" s="69">
        <v>49</v>
      </c>
      <c r="K41" s="82" t="s">
        <v>1011</v>
      </c>
    </row>
    <row r="42" spans="2:13" ht="30" x14ac:dyDescent="0.25">
      <c r="B42" s="86" t="s">
        <v>1016</v>
      </c>
      <c r="C42" s="69" t="s">
        <v>1012</v>
      </c>
      <c r="D42" s="101" t="s">
        <v>1002</v>
      </c>
      <c r="E42" s="69" t="s">
        <v>264</v>
      </c>
      <c r="F42" s="69" t="s">
        <v>264</v>
      </c>
      <c r="G42" s="87" t="s">
        <v>573</v>
      </c>
      <c r="H42" s="69" t="s">
        <v>452</v>
      </c>
      <c r="I42" s="69" t="s">
        <v>544</v>
      </c>
      <c r="J42" s="69">
        <v>49</v>
      </c>
      <c r="K42" s="82" t="s">
        <v>1013</v>
      </c>
    </row>
    <row r="43" spans="2:13" ht="30" x14ac:dyDescent="0.25">
      <c r="B43" s="86" t="s">
        <v>1016</v>
      </c>
      <c r="C43" s="69" t="s">
        <v>1014</v>
      </c>
      <c r="D43" s="101" t="s">
        <v>1010</v>
      </c>
      <c r="E43" s="69" t="s">
        <v>264</v>
      </c>
      <c r="F43" s="69" t="s">
        <v>264</v>
      </c>
      <c r="G43" s="87" t="s">
        <v>264</v>
      </c>
      <c r="H43" s="69" t="s">
        <v>520</v>
      </c>
      <c r="I43" s="69" t="s">
        <v>544</v>
      </c>
      <c r="J43" s="69">
        <v>49</v>
      </c>
      <c r="K43" s="82" t="s">
        <v>1015</v>
      </c>
    </row>
  </sheetData>
  <sheetProtection algorithmName="SHA-512" hashValue="w0xIEh6i8zDuYNC9Q5bSYHZbLh8ECQCRCAmAPPkME74Lvm68p98YPAjRjfHO1tjLVHlEqIrV/RSJ0JJb2D1t7g==" saltValue="ukfSXFXd8lgeNJGS7fWeBg==" spinCount="100000" sheet="1" objects="1" scenarios="1" selectLockedCells="1" autoFilter="0"/>
  <pageMargins left="0.7" right="0.7" top="0.75" bottom="0.75" header="0.3" footer="0.3"/>
  <tableParts count="1">
    <tablePart r:id="rId1"/>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6" tint="0.39997558519241921"/>
  </sheetPr>
  <dimension ref="B1:K72"/>
  <sheetViews>
    <sheetView showGridLines="0" workbookViewId="0">
      <selection activeCell="B81" sqref="B81"/>
    </sheetView>
  </sheetViews>
  <sheetFormatPr defaultRowHeight="15" x14ac:dyDescent="0.25"/>
  <cols>
    <col min="1" max="1" width="1.42578125" customWidth="1"/>
    <col min="2" max="2" width="33" customWidth="1"/>
    <col min="3" max="3" width="38.5703125" customWidth="1"/>
    <col min="5" max="5" width="18.28515625" customWidth="1"/>
    <col min="6" max="6" width="11.5703125" customWidth="1"/>
    <col min="7" max="7" width="10" customWidth="1"/>
    <col min="8" max="8" width="128" customWidth="1"/>
  </cols>
  <sheetData>
    <row r="1" spans="2:11" x14ac:dyDescent="0.25">
      <c r="B1" s="29" t="s">
        <v>327</v>
      </c>
    </row>
    <row r="2" spans="2:11" ht="21" x14ac:dyDescent="0.35">
      <c r="B2" s="1" t="s">
        <v>1224</v>
      </c>
    </row>
    <row r="5" spans="2:11" ht="18.75" x14ac:dyDescent="0.3">
      <c r="B5" s="18" t="s">
        <v>922</v>
      </c>
      <c r="C5" s="105" t="s">
        <v>906</v>
      </c>
      <c r="D5" s="107" t="s">
        <v>908</v>
      </c>
      <c r="E5" s="105" t="s">
        <v>909</v>
      </c>
      <c r="F5" s="106" t="s">
        <v>910</v>
      </c>
      <c r="G5" s="111" t="s">
        <v>911</v>
      </c>
      <c r="H5" s="105" t="s">
        <v>921</v>
      </c>
    </row>
    <row r="6" spans="2:11" x14ac:dyDescent="0.25">
      <c r="B6" s="112" t="s">
        <v>1052</v>
      </c>
      <c r="C6" s="73" t="s">
        <v>1017</v>
      </c>
      <c r="D6" s="113" t="s">
        <v>560</v>
      </c>
      <c r="E6" s="73" t="s">
        <v>1018</v>
      </c>
      <c r="F6" s="73" t="s">
        <v>453</v>
      </c>
      <c r="G6" s="73">
        <v>170</v>
      </c>
      <c r="H6" s="83" t="s">
        <v>1019</v>
      </c>
      <c r="I6" s="67"/>
      <c r="J6" s="67"/>
      <c r="K6" s="67"/>
    </row>
    <row r="7" spans="2:11" x14ac:dyDescent="0.25">
      <c r="B7" s="112" t="s">
        <v>1052</v>
      </c>
      <c r="C7" s="73" t="s">
        <v>1020</v>
      </c>
      <c r="D7" s="113" t="s">
        <v>596</v>
      </c>
      <c r="E7" s="73" t="s">
        <v>472</v>
      </c>
      <c r="F7" s="73" t="s">
        <v>453</v>
      </c>
      <c r="G7" s="73">
        <v>170</v>
      </c>
      <c r="H7" s="94" t="s">
        <v>1021</v>
      </c>
      <c r="I7" s="67"/>
      <c r="J7" s="67"/>
      <c r="K7" s="67"/>
    </row>
    <row r="8" spans="2:11" x14ac:dyDescent="0.25">
      <c r="B8" s="112" t="s">
        <v>1052</v>
      </c>
      <c r="C8" s="73" t="s">
        <v>1022</v>
      </c>
      <c r="D8" s="113"/>
      <c r="E8" s="73" t="s">
        <v>465</v>
      </c>
      <c r="F8" s="73" t="s">
        <v>453</v>
      </c>
      <c r="G8" s="73">
        <v>170</v>
      </c>
      <c r="H8" s="83" t="s">
        <v>1023</v>
      </c>
      <c r="I8" s="67"/>
      <c r="J8" s="67"/>
      <c r="K8" s="67"/>
    </row>
    <row r="9" spans="2:11" x14ac:dyDescent="0.25">
      <c r="B9" s="112" t="s">
        <v>1052</v>
      </c>
      <c r="C9" s="73" t="s">
        <v>1024</v>
      </c>
      <c r="D9" s="113" t="s">
        <v>560</v>
      </c>
      <c r="E9" s="73" t="s">
        <v>1018</v>
      </c>
      <c r="F9" s="73" t="s">
        <v>453</v>
      </c>
      <c r="G9" s="73">
        <v>170</v>
      </c>
      <c r="H9" s="83" t="s">
        <v>1025</v>
      </c>
      <c r="I9" s="67"/>
      <c r="J9" s="67"/>
      <c r="K9" s="67"/>
    </row>
    <row r="10" spans="2:11" x14ac:dyDescent="0.25">
      <c r="B10" s="112" t="s">
        <v>1052</v>
      </c>
      <c r="C10" s="73" t="s">
        <v>1026</v>
      </c>
      <c r="D10" s="113" t="s">
        <v>560</v>
      </c>
      <c r="E10" s="73" t="s">
        <v>469</v>
      </c>
      <c r="F10" s="73" t="s">
        <v>453</v>
      </c>
      <c r="G10" s="73">
        <v>170</v>
      </c>
      <c r="H10" s="83" t="s">
        <v>1027</v>
      </c>
      <c r="I10" s="67"/>
      <c r="J10" s="67"/>
      <c r="K10" s="67"/>
    </row>
    <row r="11" spans="2:11" x14ac:dyDescent="0.25">
      <c r="B11" s="112" t="s">
        <v>1052</v>
      </c>
      <c r="C11" s="73" t="s">
        <v>1028</v>
      </c>
      <c r="D11" s="113" t="s">
        <v>573</v>
      </c>
      <c r="E11" s="73" t="s">
        <v>481</v>
      </c>
      <c r="F11" s="73" t="s">
        <v>453</v>
      </c>
      <c r="G11" s="73">
        <v>170</v>
      </c>
      <c r="H11" s="83" t="s">
        <v>1029</v>
      </c>
      <c r="I11" s="67"/>
      <c r="J11" s="67"/>
      <c r="K11" s="67"/>
    </row>
    <row r="12" spans="2:11" x14ac:dyDescent="0.25">
      <c r="B12" s="112" t="s">
        <v>1052</v>
      </c>
      <c r="C12" s="73" t="s">
        <v>1030</v>
      </c>
      <c r="D12" s="113"/>
      <c r="E12" s="73" t="s">
        <v>490</v>
      </c>
      <c r="F12" s="73" t="s">
        <v>453</v>
      </c>
      <c r="G12" s="73">
        <v>170</v>
      </c>
      <c r="H12" s="83" t="s">
        <v>1031</v>
      </c>
      <c r="I12" s="67"/>
      <c r="J12" s="67"/>
      <c r="K12" s="67"/>
    </row>
    <row r="13" spans="2:11" ht="30" x14ac:dyDescent="0.25">
      <c r="B13" s="112" t="s">
        <v>1052</v>
      </c>
      <c r="C13" s="73" t="s">
        <v>1032</v>
      </c>
      <c r="D13" s="113" t="s">
        <v>493</v>
      </c>
      <c r="E13" s="73" t="s">
        <v>469</v>
      </c>
      <c r="F13" s="73" t="s">
        <v>453</v>
      </c>
      <c r="G13" s="73">
        <v>170</v>
      </c>
      <c r="H13" s="94" t="s">
        <v>1033</v>
      </c>
      <c r="I13" s="67"/>
      <c r="J13" s="67"/>
      <c r="K13" s="67"/>
    </row>
    <row r="14" spans="2:11" x14ac:dyDescent="0.25">
      <c r="B14" s="112" t="s">
        <v>1052</v>
      </c>
      <c r="C14" s="73" t="s">
        <v>1034</v>
      </c>
      <c r="D14" s="113"/>
      <c r="E14" s="73" t="s">
        <v>452</v>
      </c>
      <c r="F14" s="73" t="s">
        <v>453</v>
      </c>
      <c r="G14" s="73">
        <v>171</v>
      </c>
      <c r="H14" s="94" t="s">
        <v>1035</v>
      </c>
      <c r="I14" s="67"/>
      <c r="J14" s="67"/>
      <c r="K14" s="67"/>
    </row>
    <row r="15" spans="2:11" x14ac:dyDescent="0.25">
      <c r="B15" s="112" t="s">
        <v>1052</v>
      </c>
      <c r="C15" s="73" t="s">
        <v>1036</v>
      </c>
      <c r="D15" s="113" t="s">
        <v>596</v>
      </c>
      <c r="E15" s="73" t="s">
        <v>469</v>
      </c>
      <c r="F15" s="73" t="s">
        <v>453</v>
      </c>
      <c r="G15" s="73">
        <v>171</v>
      </c>
      <c r="H15" s="94" t="s">
        <v>1037</v>
      </c>
      <c r="I15" s="67"/>
      <c r="J15" s="67"/>
      <c r="K15" s="67"/>
    </row>
    <row r="16" spans="2:11" x14ac:dyDescent="0.25">
      <c r="B16" s="112" t="s">
        <v>1052</v>
      </c>
      <c r="C16" s="73" t="s">
        <v>1038</v>
      </c>
      <c r="D16" s="113" t="s">
        <v>596</v>
      </c>
      <c r="E16" s="73" t="s">
        <v>490</v>
      </c>
      <c r="F16" s="73" t="s">
        <v>453</v>
      </c>
      <c r="G16" s="73">
        <v>171</v>
      </c>
      <c r="H16" s="85" t="s">
        <v>1039</v>
      </c>
      <c r="I16" s="67"/>
      <c r="J16" s="67"/>
      <c r="K16" s="67"/>
    </row>
    <row r="17" spans="2:11" x14ac:dyDescent="0.25">
      <c r="B17" s="112" t="s">
        <v>1052</v>
      </c>
      <c r="C17" s="73" t="s">
        <v>1040</v>
      </c>
      <c r="D17" s="113" t="s">
        <v>573</v>
      </c>
      <c r="E17" s="73" t="s">
        <v>469</v>
      </c>
      <c r="F17" s="73" t="s">
        <v>453</v>
      </c>
      <c r="G17" s="73">
        <v>171</v>
      </c>
      <c r="H17" s="83" t="s">
        <v>1041</v>
      </c>
      <c r="I17" s="67"/>
      <c r="J17" s="67"/>
      <c r="K17" s="67"/>
    </row>
    <row r="18" spans="2:11" x14ac:dyDescent="0.25">
      <c r="B18" s="112" t="s">
        <v>1052</v>
      </c>
      <c r="C18" s="73" t="s">
        <v>1042</v>
      </c>
      <c r="D18" s="113" t="s">
        <v>596</v>
      </c>
      <c r="E18" s="73" t="s">
        <v>472</v>
      </c>
      <c r="F18" s="73" t="s">
        <v>453</v>
      </c>
      <c r="G18" s="73">
        <v>171</v>
      </c>
      <c r="H18" s="94" t="s">
        <v>1043</v>
      </c>
      <c r="I18" s="67"/>
      <c r="J18" s="67"/>
      <c r="K18" s="67"/>
    </row>
    <row r="19" spans="2:11" x14ac:dyDescent="0.25">
      <c r="B19" s="112" t="s">
        <v>1052</v>
      </c>
      <c r="C19" s="73" t="s">
        <v>1044</v>
      </c>
      <c r="D19" s="113" t="s">
        <v>596</v>
      </c>
      <c r="E19" s="73" t="s">
        <v>481</v>
      </c>
      <c r="F19" s="73" t="s">
        <v>453</v>
      </c>
      <c r="G19" s="73">
        <v>171</v>
      </c>
      <c r="H19" s="83" t="s">
        <v>1045</v>
      </c>
      <c r="I19" s="67"/>
      <c r="J19" s="67"/>
      <c r="K19" s="67"/>
    </row>
    <row r="20" spans="2:11" x14ac:dyDescent="0.25">
      <c r="B20" s="112" t="s">
        <v>1052</v>
      </c>
      <c r="C20" s="73" t="s">
        <v>1046</v>
      </c>
      <c r="D20" s="113"/>
      <c r="E20" s="73" t="s">
        <v>481</v>
      </c>
      <c r="F20" s="73" t="s">
        <v>453</v>
      </c>
      <c r="G20" s="73">
        <v>172</v>
      </c>
      <c r="H20" s="83" t="s">
        <v>1047</v>
      </c>
      <c r="I20" s="67"/>
      <c r="J20" s="67"/>
      <c r="K20" s="67"/>
    </row>
    <row r="21" spans="2:11" x14ac:dyDescent="0.25">
      <c r="B21" s="112" t="s">
        <v>1052</v>
      </c>
      <c r="C21" s="73" t="s">
        <v>1048</v>
      </c>
      <c r="D21" s="113" t="s">
        <v>560</v>
      </c>
      <c r="E21" s="73" t="s">
        <v>490</v>
      </c>
      <c r="F21" s="73" t="s">
        <v>453</v>
      </c>
      <c r="G21" s="73">
        <v>172</v>
      </c>
      <c r="H21" s="94" t="s">
        <v>1049</v>
      </c>
      <c r="I21" s="67"/>
      <c r="J21" s="67"/>
      <c r="K21" s="67"/>
    </row>
    <row r="22" spans="2:11" x14ac:dyDescent="0.25">
      <c r="B22" s="112" t="s">
        <v>1052</v>
      </c>
      <c r="C22" s="69" t="s">
        <v>1050</v>
      </c>
      <c r="D22" s="87" t="s">
        <v>548</v>
      </c>
      <c r="E22" s="69" t="s">
        <v>469</v>
      </c>
      <c r="F22" s="69" t="s">
        <v>453</v>
      </c>
      <c r="G22" s="69">
        <v>172</v>
      </c>
      <c r="H22" s="82" t="s">
        <v>1051</v>
      </c>
      <c r="I22" s="66"/>
      <c r="J22" s="66"/>
      <c r="K22" s="66"/>
    </row>
    <row r="23" spans="2:11" x14ac:dyDescent="0.25">
      <c r="B23" s="112" t="s">
        <v>1079</v>
      </c>
      <c r="C23" s="73" t="s">
        <v>1053</v>
      </c>
      <c r="D23" s="113" t="s">
        <v>573</v>
      </c>
      <c r="E23" s="73" t="s">
        <v>481</v>
      </c>
      <c r="F23" s="73" t="s">
        <v>453</v>
      </c>
      <c r="G23" s="73">
        <v>172</v>
      </c>
      <c r="H23" s="94" t="s">
        <v>1054</v>
      </c>
    </row>
    <row r="24" spans="2:11" x14ac:dyDescent="0.25">
      <c r="B24" s="112" t="s">
        <v>1079</v>
      </c>
      <c r="C24" s="73" t="s">
        <v>1055</v>
      </c>
      <c r="D24" s="113"/>
      <c r="E24" s="73" t="s">
        <v>469</v>
      </c>
      <c r="F24" s="73" t="s">
        <v>453</v>
      </c>
      <c r="G24" s="73">
        <v>172</v>
      </c>
      <c r="H24" s="94" t="s">
        <v>1056</v>
      </c>
    </row>
    <row r="25" spans="2:11" x14ac:dyDescent="0.25">
      <c r="B25" s="112" t="s">
        <v>1079</v>
      </c>
      <c r="C25" s="73" t="s">
        <v>1057</v>
      </c>
      <c r="D25" s="113"/>
      <c r="E25" s="73" t="s">
        <v>472</v>
      </c>
      <c r="F25" s="73" t="s">
        <v>453</v>
      </c>
      <c r="G25" s="73">
        <v>172</v>
      </c>
      <c r="H25" s="94" t="s">
        <v>1058</v>
      </c>
    </row>
    <row r="26" spans="2:11" x14ac:dyDescent="0.25">
      <c r="B26" s="112" t="s">
        <v>1079</v>
      </c>
      <c r="C26" s="73" t="s">
        <v>1059</v>
      </c>
      <c r="D26" s="113"/>
      <c r="E26" s="73" t="s">
        <v>490</v>
      </c>
      <c r="F26" s="73" t="s">
        <v>453</v>
      </c>
      <c r="G26" s="73">
        <v>173</v>
      </c>
      <c r="H26" s="94" t="s">
        <v>1060</v>
      </c>
    </row>
    <row r="27" spans="2:11" x14ac:dyDescent="0.25">
      <c r="B27" s="112" t="s">
        <v>1079</v>
      </c>
      <c r="C27" s="73" t="s">
        <v>1061</v>
      </c>
      <c r="D27" s="113"/>
      <c r="E27" s="73" t="s">
        <v>452</v>
      </c>
      <c r="F27" s="73" t="s">
        <v>453</v>
      </c>
      <c r="G27" s="73">
        <v>173</v>
      </c>
      <c r="H27" s="83" t="s">
        <v>1062</v>
      </c>
    </row>
    <row r="28" spans="2:11" ht="30" x14ac:dyDescent="0.25">
      <c r="B28" s="112" t="s">
        <v>1079</v>
      </c>
      <c r="C28" s="73" t="s">
        <v>1063</v>
      </c>
      <c r="D28" s="113"/>
      <c r="E28" s="73" t="s">
        <v>472</v>
      </c>
      <c r="F28" s="73" t="s">
        <v>453</v>
      </c>
      <c r="G28" s="73">
        <v>173</v>
      </c>
      <c r="H28" s="94" t="s">
        <v>1064</v>
      </c>
    </row>
    <row r="29" spans="2:11" x14ac:dyDescent="0.25">
      <c r="B29" s="112" t="s">
        <v>1079</v>
      </c>
      <c r="C29" s="73" t="s">
        <v>1065</v>
      </c>
      <c r="D29" s="113" t="s">
        <v>560</v>
      </c>
      <c r="E29" s="73" t="s">
        <v>465</v>
      </c>
      <c r="F29" s="73" t="s">
        <v>453</v>
      </c>
      <c r="G29" s="73">
        <v>173</v>
      </c>
      <c r="H29" s="83" t="s">
        <v>1066</v>
      </c>
    </row>
    <row r="30" spans="2:11" x14ac:dyDescent="0.25">
      <c r="B30" s="112" t="s">
        <v>1079</v>
      </c>
      <c r="C30" s="73" t="s">
        <v>1067</v>
      </c>
      <c r="D30" s="113"/>
      <c r="E30" s="73" t="s">
        <v>1018</v>
      </c>
      <c r="F30" s="73" t="s">
        <v>453</v>
      </c>
      <c r="G30" s="73">
        <v>173</v>
      </c>
      <c r="H30" s="94" t="s">
        <v>1068</v>
      </c>
    </row>
    <row r="31" spans="2:11" ht="30" x14ac:dyDescent="0.25">
      <c r="B31" s="112" t="s">
        <v>1079</v>
      </c>
      <c r="C31" s="73" t="s">
        <v>1069</v>
      </c>
      <c r="D31" s="113"/>
      <c r="E31" s="73" t="s">
        <v>490</v>
      </c>
      <c r="F31" s="73" t="s">
        <v>453</v>
      </c>
      <c r="G31" s="73">
        <v>173</v>
      </c>
      <c r="H31" s="83" t="s">
        <v>1070</v>
      </c>
    </row>
    <row r="32" spans="2:11" ht="30" x14ac:dyDescent="0.25">
      <c r="B32" s="112" t="s">
        <v>1079</v>
      </c>
      <c r="C32" s="73" t="s">
        <v>1071</v>
      </c>
      <c r="D32" s="113"/>
      <c r="E32" s="73" t="s">
        <v>469</v>
      </c>
      <c r="F32" s="73" t="s">
        <v>453</v>
      </c>
      <c r="G32" s="73">
        <v>174</v>
      </c>
      <c r="H32" s="94" t="s">
        <v>1072</v>
      </c>
    </row>
    <row r="33" spans="2:10" x14ac:dyDescent="0.25">
      <c r="B33" s="112" t="s">
        <v>1079</v>
      </c>
      <c r="C33" s="73" t="s">
        <v>1073</v>
      </c>
      <c r="D33" s="113"/>
      <c r="E33" s="73" t="s">
        <v>472</v>
      </c>
      <c r="F33" s="73" t="s">
        <v>453</v>
      </c>
      <c r="G33" s="73">
        <v>174</v>
      </c>
      <c r="H33" s="94" t="s">
        <v>1074</v>
      </c>
    </row>
    <row r="34" spans="2:10" ht="30" x14ac:dyDescent="0.25">
      <c r="B34" s="112" t="s">
        <v>1079</v>
      </c>
      <c r="C34" s="73" t="s">
        <v>1075</v>
      </c>
      <c r="D34" s="113"/>
      <c r="E34" s="73" t="s">
        <v>481</v>
      </c>
      <c r="F34" s="73" t="s">
        <v>453</v>
      </c>
      <c r="G34" s="73">
        <v>174</v>
      </c>
      <c r="H34" s="83" t="s">
        <v>1076</v>
      </c>
    </row>
    <row r="35" spans="2:10" x14ac:dyDescent="0.25">
      <c r="B35" s="112" t="s">
        <v>1079</v>
      </c>
      <c r="C35" s="73" t="s">
        <v>1077</v>
      </c>
      <c r="D35" s="113" t="s">
        <v>573</v>
      </c>
      <c r="E35" s="73" t="s">
        <v>1018</v>
      </c>
      <c r="F35" s="73" t="s">
        <v>453</v>
      </c>
      <c r="G35" s="73">
        <v>174</v>
      </c>
      <c r="H35" s="94" t="s">
        <v>1078</v>
      </c>
    </row>
    <row r="36" spans="2:10" ht="30" x14ac:dyDescent="0.25">
      <c r="B36" s="112" t="s">
        <v>1154</v>
      </c>
      <c r="C36" s="73" t="s">
        <v>1080</v>
      </c>
      <c r="D36" s="113" t="s">
        <v>596</v>
      </c>
      <c r="E36" s="73" t="s">
        <v>469</v>
      </c>
      <c r="F36" s="73" t="s">
        <v>453</v>
      </c>
      <c r="G36" s="73">
        <v>175</v>
      </c>
      <c r="H36" s="94" t="s">
        <v>1081</v>
      </c>
      <c r="I36" s="67"/>
      <c r="J36" s="67"/>
    </row>
    <row r="37" spans="2:10" x14ac:dyDescent="0.25">
      <c r="B37" s="112" t="s">
        <v>1154</v>
      </c>
      <c r="C37" s="73" t="s">
        <v>1082</v>
      </c>
      <c r="D37" s="113"/>
      <c r="E37" s="73" t="s">
        <v>469</v>
      </c>
      <c r="F37" s="73" t="s">
        <v>453</v>
      </c>
      <c r="G37" s="73">
        <v>175</v>
      </c>
      <c r="H37" s="94" t="s">
        <v>1083</v>
      </c>
      <c r="I37" s="67"/>
      <c r="J37" s="67"/>
    </row>
    <row r="38" spans="2:10" x14ac:dyDescent="0.25">
      <c r="B38" s="112" t="s">
        <v>1154</v>
      </c>
      <c r="C38" s="73" t="s">
        <v>1084</v>
      </c>
      <c r="D38" s="113" t="s">
        <v>560</v>
      </c>
      <c r="E38" s="73" t="s">
        <v>452</v>
      </c>
      <c r="F38" s="73" t="s">
        <v>453</v>
      </c>
      <c r="G38" s="73">
        <v>175</v>
      </c>
      <c r="H38" s="83" t="s">
        <v>1085</v>
      </c>
      <c r="I38" s="67"/>
      <c r="J38" s="67"/>
    </row>
    <row r="39" spans="2:10" x14ac:dyDescent="0.25">
      <c r="B39" s="112" t="s">
        <v>1154</v>
      </c>
      <c r="C39" s="73" t="s">
        <v>1086</v>
      </c>
      <c r="D39" s="113" t="s">
        <v>573</v>
      </c>
      <c r="E39" s="73" t="s">
        <v>472</v>
      </c>
      <c r="F39" s="73" t="s">
        <v>453</v>
      </c>
      <c r="G39" s="73">
        <v>175</v>
      </c>
      <c r="H39" s="94" t="s">
        <v>1087</v>
      </c>
      <c r="I39" s="67"/>
      <c r="J39" s="67"/>
    </row>
    <row r="40" spans="2:10" ht="30" x14ac:dyDescent="0.25">
      <c r="B40" s="112" t="s">
        <v>1154</v>
      </c>
      <c r="C40" s="73" t="s">
        <v>1088</v>
      </c>
      <c r="D40" s="113" t="s">
        <v>573</v>
      </c>
      <c r="E40" s="73" t="s">
        <v>490</v>
      </c>
      <c r="F40" s="73" t="s">
        <v>453</v>
      </c>
      <c r="G40" s="73">
        <v>175</v>
      </c>
      <c r="H40" s="83" t="s">
        <v>1089</v>
      </c>
      <c r="I40" s="67"/>
      <c r="J40" s="67"/>
    </row>
    <row r="41" spans="2:10" x14ac:dyDescent="0.25">
      <c r="B41" s="112" t="s">
        <v>1154</v>
      </c>
      <c r="C41" s="73" t="s">
        <v>1090</v>
      </c>
      <c r="D41" s="113" t="s">
        <v>596</v>
      </c>
      <c r="E41" s="73" t="s">
        <v>452</v>
      </c>
      <c r="F41" s="73" t="s">
        <v>453</v>
      </c>
      <c r="G41" s="73">
        <v>175</v>
      </c>
      <c r="H41" s="94" t="s">
        <v>1091</v>
      </c>
      <c r="I41" s="67"/>
      <c r="J41" s="67"/>
    </row>
    <row r="42" spans="2:10" ht="30" x14ac:dyDescent="0.25">
      <c r="B42" s="112" t="s">
        <v>1154</v>
      </c>
      <c r="C42" s="73" t="s">
        <v>1092</v>
      </c>
      <c r="D42" s="113" t="s">
        <v>460</v>
      </c>
      <c r="E42" s="73" t="s">
        <v>490</v>
      </c>
      <c r="F42" s="73" t="s">
        <v>453</v>
      </c>
      <c r="G42" s="73">
        <v>175</v>
      </c>
      <c r="H42" s="94" t="s">
        <v>1093</v>
      </c>
      <c r="I42" s="67"/>
      <c r="J42" s="67"/>
    </row>
    <row r="43" spans="2:10" x14ac:dyDescent="0.25">
      <c r="B43" s="112" t="s">
        <v>1154</v>
      </c>
      <c r="C43" s="73" t="s">
        <v>1094</v>
      </c>
      <c r="D43" s="113" t="s">
        <v>460</v>
      </c>
      <c r="E43" s="73" t="s">
        <v>472</v>
      </c>
      <c r="F43" s="73" t="s">
        <v>453</v>
      </c>
      <c r="G43" s="73">
        <v>175</v>
      </c>
      <c r="H43" s="83" t="s">
        <v>1095</v>
      </c>
      <c r="I43" s="67"/>
      <c r="J43" s="67"/>
    </row>
    <row r="44" spans="2:10" x14ac:dyDescent="0.25">
      <c r="B44" s="112" t="s">
        <v>1154</v>
      </c>
      <c r="C44" s="73" t="s">
        <v>1096</v>
      </c>
      <c r="D44" s="113" t="s">
        <v>560</v>
      </c>
      <c r="E44" s="73" t="s">
        <v>490</v>
      </c>
      <c r="F44" s="73" t="s">
        <v>453</v>
      </c>
      <c r="G44" s="73">
        <v>175</v>
      </c>
      <c r="H44" s="83" t="s">
        <v>1097</v>
      </c>
      <c r="I44" s="67"/>
      <c r="J44" s="67"/>
    </row>
    <row r="45" spans="2:10" x14ac:dyDescent="0.25">
      <c r="B45" s="112" t="s">
        <v>1154</v>
      </c>
      <c r="C45" s="73" t="s">
        <v>1098</v>
      </c>
      <c r="D45" s="113" t="s">
        <v>560</v>
      </c>
      <c r="E45" s="73" t="s">
        <v>490</v>
      </c>
      <c r="F45" s="73" t="s">
        <v>453</v>
      </c>
      <c r="G45" s="73">
        <v>176</v>
      </c>
      <c r="H45" s="83" t="s">
        <v>1099</v>
      </c>
      <c r="I45" s="67"/>
      <c r="J45" s="67"/>
    </row>
    <row r="46" spans="2:10" x14ac:dyDescent="0.25">
      <c r="B46" s="112" t="s">
        <v>1154</v>
      </c>
      <c r="C46" s="73" t="s">
        <v>1100</v>
      </c>
      <c r="D46" s="113" t="s">
        <v>596</v>
      </c>
      <c r="E46" s="73" t="s">
        <v>481</v>
      </c>
      <c r="F46" s="73" t="s">
        <v>453</v>
      </c>
      <c r="G46" s="73">
        <v>176</v>
      </c>
      <c r="H46" s="83" t="s">
        <v>1101</v>
      </c>
      <c r="I46" s="67"/>
      <c r="J46" s="67"/>
    </row>
    <row r="47" spans="2:10" x14ac:dyDescent="0.25">
      <c r="B47" s="112" t="s">
        <v>1154</v>
      </c>
      <c r="C47" s="73" t="s">
        <v>1102</v>
      </c>
      <c r="D47" s="113" t="s">
        <v>596</v>
      </c>
      <c r="E47" s="73" t="s">
        <v>1018</v>
      </c>
      <c r="F47" s="73" t="s">
        <v>453</v>
      </c>
      <c r="G47" s="73">
        <v>176</v>
      </c>
      <c r="H47" s="94" t="s">
        <v>1103</v>
      </c>
      <c r="I47" s="67"/>
      <c r="J47" s="67"/>
    </row>
    <row r="48" spans="2:10" ht="30" x14ac:dyDescent="0.25">
      <c r="B48" s="112" t="s">
        <v>1154</v>
      </c>
      <c r="C48" s="73" t="s">
        <v>1104</v>
      </c>
      <c r="D48" s="113" t="s">
        <v>560</v>
      </c>
      <c r="E48" s="73" t="s">
        <v>452</v>
      </c>
      <c r="F48" s="73" t="s">
        <v>453</v>
      </c>
      <c r="G48" s="73">
        <v>176</v>
      </c>
      <c r="H48" s="94" t="s">
        <v>1105</v>
      </c>
      <c r="I48" s="67"/>
      <c r="J48" s="67"/>
    </row>
    <row r="49" spans="2:10" x14ac:dyDescent="0.25">
      <c r="B49" s="112" t="s">
        <v>1154</v>
      </c>
      <c r="C49" s="73" t="s">
        <v>1106</v>
      </c>
      <c r="D49" s="113" t="s">
        <v>526</v>
      </c>
      <c r="E49" s="73" t="s">
        <v>472</v>
      </c>
      <c r="F49" s="73" t="s">
        <v>453</v>
      </c>
      <c r="G49" s="73">
        <v>176</v>
      </c>
      <c r="H49" s="94" t="s">
        <v>1107</v>
      </c>
      <c r="I49" s="67"/>
      <c r="J49" s="67"/>
    </row>
    <row r="50" spans="2:10" x14ac:dyDescent="0.25">
      <c r="B50" s="112" t="s">
        <v>1154</v>
      </c>
      <c r="C50" s="73" t="s">
        <v>1108</v>
      </c>
      <c r="D50" s="113" t="s">
        <v>596</v>
      </c>
      <c r="E50" s="73" t="s">
        <v>469</v>
      </c>
      <c r="F50" s="73" t="s">
        <v>453</v>
      </c>
      <c r="G50" s="73">
        <v>176</v>
      </c>
      <c r="H50" s="83" t="s">
        <v>1109</v>
      </c>
      <c r="I50" s="67"/>
      <c r="J50" s="67"/>
    </row>
    <row r="51" spans="2:10" x14ac:dyDescent="0.25">
      <c r="B51" s="112" t="s">
        <v>1154</v>
      </c>
      <c r="C51" s="73" t="s">
        <v>1110</v>
      </c>
      <c r="D51" s="113" t="s">
        <v>596</v>
      </c>
      <c r="E51" s="73" t="s">
        <v>452</v>
      </c>
      <c r="F51" s="73" t="s">
        <v>453</v>
      </c>
      <c r="G51" s="73">
        <v>176</v>
      </c>
      <c r="H51" s="94" t="s">
        <v>1111</v>
      </c>
      <c r="I51" s="67"/>
      <c r="J51" s="67"/>
    </row>
    <row r="52" spans="2:10" ht="30" x14ac:dyDescent="0.25">
      <c r="B52" s="112" t="s">
        <v>1154</v>
      </c>
      <c r="C52" s="73" t="s">
        <v>1112</v>
      </c>
      <c r="D52" s="113" t="s">
        <v>460</v>
      </c>
      <c r="E52" s="73" t="s">
        <v>481</v>
      </c>
      <c r="F52" s="73" t="s">
        <v>453</v>
      </c>
      <c r="G52" s="73">
        <v>176</v>
      </c>
      <c r="H52" s="94" t="s">
        <v>1113</v>
      </c>
      <c r="I52" s="67"/>
      <c r="J52" s="67"/>
    </row>
    <row r="53" spans="2:10" x14ac:dyDescent="0.25">
      <c r="B53" s="112" t="s">
        <v>1154</v>
      </c>
      <c r="C53" s="73" t="s">
        <v>1114</v>
      </c>
      <c r="D53" s="113" t="s">
        <v>460</v>
      </c>
      <c r="E53" s="73" t="s">
        <v>469</v>
      </c>
      <c r="F53" s="73" t="s">
        <v>453</v>
      </c>
      <c r="G53" s="73">
        <v>176</v>
      </c>
      <c r="H53" s="94" t="s">
        <v>1115</v>
      </c>
      <c r="I53" s="67"/>
      <c r="J53" s="67"/>
    </row>
    <row r="54" spans="2:10" x14ac:dyDescent="0.25">
      <c r="B54" s="112" t="s">
        <v>1154</v>
      </c>
      <c r="C54" s="73" t="s">
        <v>1116</v>
      </c>
      <c r="D54" s="113" t="s">
        <v>560</v>
      </c>
      <c r="E54" s="73" t="s">
        <v>472</v>
      </c>
      <c r="F54" s="73" t="s">
        <v>453</v>
      </c>
      <c r="G54" s="73">
        <v>176</v>
      </c>
      <c r="H54" s="94" t="s">
        <v>1117</v>
      </c>
      <c r="I54" s="67"/>
      <c r="J54" s="67"/>
    </row>
    <row r="55" spans="2:10" x14ac:dyDescent="0.25">
      <c r="B55" s="112" t="s">
        <v>1154</v>
      </c>
      <c r="C55" s="73" t="s">
        <v>1118</v>
      </c>
      <c r="D55" s="113" t="s">
        <v>596</v>
      </c>
      <c r="E55" s="73" t="s">
        <v>481</v>
      </c>
      <c r="F55" s="73" t="s">
        <v>453</v>
      </c>
      <c r="G55" s="73">
        <v>176</v>
      </c>
      <c r="H55" s="83" t="s">
        <v>1119</v>
      </c>
      <c r="I55" s="67"/>
      <c r="J55" s="67"/>
    </row>
    <row r="56" spans="2:10" x14ac:dyDescent="0.25">
      <c r="B56" s="112" t="s">
        <v>1154</v>
      </c>
      <c r="C56" s="73" t="s">
        <v>1120</v>
      </c>
      <c r="D56" s="113" t="s">
        <v>573</v>
      </c>
      <c r="E56" s="73" t="s">
        <v>465</v>
      </c>
      <c r="F56" s="73" t="s">
        <v>453</v>
      </c>
      <c r="G56" s="73">
        <v>176</v>
      </c>
      <c r="H56" s="83" t="s">
        <v>1121</v>
      </c>
      <c r="I56" s="67"/>
      <c r="J56" s="67"/>
    </row>
    <row r="57" spans="2:10" x14ac:dyDescent="0.25">
      <c r="B57" s="112" t="s">
        <v>1154</v>
      </c>
      <c r="C57" s="73" t="s">
        <v>1122</v>
      </c>
      <c r="D57" s="113" t="s">
        <v>560</v>
      </c>
      <c r="E57" s="73" t="s">
        <v>452</v>
      </c>
      <c r="F57" s="73" t="s">
        <v>453</v>
      </c>
      <c r="G57" s="73">
        <v>176</v>
      </c>
      <c r="H57" s="94" t="s">
        <v>1123</v>
      </c>
      <c r="I57" s="67"/>
      <c r="J57" s="67"/>
    </row>
    <row r="58" spans="2:10" x14ac:dyDescent="0.25">
      <c r="B58" s="112" t="s">
        <v>1154</v>
      </c>
      <c r="C58" s="73" t="s">
        <v>1124</v>
      </c>
      <c r="D58" s="113" t="s">
        <v>493</v>
      </c>
      <c r="E58" s="73" t="s">
        <v>472</v>
      </c>
      <c r="F58" s="73" t="s">
        <v>453</v>
      </c>
      <c r="G58" s="73">
        <v>176</v>
      </c>
      <c r="H58" s="94" t="s">
        <v>1125</v>
      </c>
      <c r="I58" s="67"/>
      <c r="J58" s="67"/>
    </row>
    <row r="59" spans="2:10" x14ac:dyDescent="0.25">
      <c r="B59" s="112" t="s">
        <v>1154</v>
      </c>
      <c r="C59" s="73" t="s">
        <v>1126</v>
      </c>
      <c r="D59" s="113"/>
      <c r="E59" s="73" t="s">
        <v>481</v>
      </c>
      <c r="F59" s="73" t="s">
        <v>453</v>
      </c>
      <c r="G59" s="73">
        <v>177</v>
      </c>
      <c r="H59" s="94" t="s">
        <v>1127</v>
      </c>
      <c r="I59" s="67"/>
      <c r="J59" s="67"/>
    </row>
    <row r="60" spans="2:10" x14ac:dyDescent="0.25">
      <c r="B60" s="112" t="s">
        <v>1154</v>
      </c>
      <c r="C60" s="73" t="s">
        <v>1128</v>
      </c>
      <c r="D60" s="113" t="s">
        <v>560</v>
      </c>
      <c r="E60" s="73" t="s">
        <v>472</v>
      </c>
      <c r="F60" s="73" t="s">
        <v>453</v>
      </c>
      <c r="G60" s="73">
        <v>177</v>
      </c>
      <c r="H60" s="94" t="s">
        <v>1129</v>
      </c>
      <c r="I60" s="67"/>
      <c r="J60" s="67"/>
    </row>
    <row r="61" spans="2:10" x14ac:dyDescent="0.25">
      <c r="B61" s="112" t="s">
        <v>1154</v>
      </c>
      <c r="C61" s="73" t="s">
        <v>1130</v>
      </c>
      <c r="D61" s="113" t="s">
        <v>460</v>
      </c>
      <c r="E61" s="73" t="s">
        <v>524</v>
      </c>
      <c r="F61" s="73" t="s">
        <v>453</v>
      </c>
      <c r="G61" s="73">
        <v>177</v>
      </c>
      <c r="H61" s="94" t="s">
        <v>1131</v>
      </c>
      <c r="I61" s="67"/>
      <c r="J61" s="67"/>
    </row>
    <row r="62" spans="2:10" x14ac:dyDescent="0.25">
      <c r="B62" s="112" t="s">
        <v>1154</v>
      </c>
      <c r="C62" s="73" t="s">
        <v>1132</v>
      </c>
      <c r="D62" s="113"/>
      <c r="E62" s="73" t="s">
        <v>469</v>
      </c>
      <c r="F62" s="73" t="s">
        <v>453</v>
      </c>
      <c r="G62" s="73">
        <v>177</v>
      </c>
      <c r="H62" s="94" t="s">
        <v>1133</v>
      </c>
      <c r="I62" s="67"/>
      <c r="J62" s="67"/>
    </row>
    <row r="63" spans="2:10" x14ac:dyDescent="0.25">
      <c r="B63" s="112" t="s">
        <v>1154</v>
      </c>
      <c r="C63" s="73" t="s">
        <v>1134</v>
      </c>
      <c r="D63" s="113" t="s">
        <v>573</v>
      </c>
      <c r="E63" s="73" t="s">
        <v>524</v>
      </c>
      <c r="F63" s="73" t="s">
        <v>453</v>
      </c>
      <c r="G63" s="73">
        <v>177</v>
      </c>
      <c r="H63" s="83" t="s">
        <v>1135</v>
      </c>
      <c r="I63" s="67"/>
      <c r="J63" s="67"/>
    </row>
    <row r="64" spans="2:10" x14ac:dyDescent="0.25">
      <c r="B64" s="112" t="s">
        <v>1154</v>
      </c>
      <c r="C64" s="73" t="s">
        <v>1136</v>
      </c>
      <c r="D64" s="113" t="s">
        <v>573</v>
      </c>
      <c r="E64" s="73" t="s">
        <v>481</v>
      </c>
      <c r="F64" s="73" t="s">
        <v>453</v>
      </c>
      <c r="G64" s="73">
        <v>177</v>
      </c>
      <c r="H64" s="94" t="s">
        <v>1137</v>
      </c>
      <c r="I64" s="67"/>
      <c r="J64" s="67"/>
    </row>
    <row r="65" spans="2:10" x14ac:dyDescent="0.25">
      <c r="B65" s="112" t="s">
        <v>1154</v>
      </c>
      <c r="C65" s="73" t="s">
        <v>1138</v>
      </c>
      <c r="D65" s="113"/>
      <c r="E65" s="73" t="s">
        <v>481</v>
      </c>
      <c r="F65" s="73" t="s">
        <v>453</v>
      </c>
      <c r="G65" s="73">
        <v>177</v>
      </c>
      <c r="H65" s="83" t="s">
        <v>1139</v>
      </c>
      <c r="I65" s="67"/>
      <c r="J65" s="67"/>
    </row>
    <row r="66" spans="2:10" x14ac:dyDescent="0.25">
      <c r="B66" s="112" t="s">
        <v>1154</v>
      </c>
      <c r="C66" s="73" t="s">
        <v>1140</v>
      </c>
      <c r="D66" s="113" t="s">
        <v>573</v>
      </c>
      <c r="E66" s="73" t="s">
        <v>465</v>
      </c>
      <c r="F66" s="73" t="s">
        <v>453</v>
      </c>
      <c r="G66" s="73">
        <v>177</v>
      </c>
      <c r="H66" s="83" t="s">
        <v>1141</v>
      </c>
      <c r="I66" s="67"/>
      <c r="J66" s="67"/>
    </row>
    <row r="67" spans="2:10" ht="30" x14ac:dyDescent="0.25">
      <c r="B67" s="112" t="s">
        <v>1154</v>
      </c>
      <c r="C67" s="73" t="s">
        <v>1142</v>
      </c>
      <c r="D67" s="113" t="s">
        <v>560</v>
      </c>
      <c r="E67" s="73" t="s">
        <v>469</v>
      </c>
      <c r="F67" s="73" t="s">
        <v>453</v>
      </c>
      <c r="G67" s="73">
        <v>177</v>
      </c>
      <c r="H67" s="83" t="s">
        <v>1143</v>
      </c>
      <c r="I67" s="67"/>
      <c r="J67" s="67"/>
    </row>
    <row r="68" spans="2:10" x14ac:dyDescent="0.25">
      <c r="B68" s="112" t="s">
        <v>1154</v>
      </c>
      <c r="C68" s="73" t="s">
        <v>1144</v>
      </c>
      <c r="D68" s="113" t="s">
        <v>560</v>
      </c>
      <c r="E68" s="73" t="s">
        <v>472</v>
      </c>
      <c r="F68" s="73" t="s">
        <v>453</v>
      </c>
      <c r="G68" s="73">
        <v>178</v>
      </c>
      <c r="H68" s="83" t="s">
        <v>1145</v>
      </c>
      <c r="I68" s="67"/>
      <c r="J68" s="67"/>
    </row>
    <row r="69" spans="2:10" x14ac:dyDescent="0.25">
      <c r="B69" s="112" t="s">
        <v>1154</v>
      </c>
      <c r="C69" s="73" t="s">
        <v>1146</v>
      </c>
      <c r="D69" s="113" t="s">
        <v>493</v>
      </c>
      <c r="E69" s="73" t="s">
        <v>490</v>
      </c>
      <c r="F69" s="73" t="s">
        <v>453</v>
      </c>
      <c r="G69" s="73">
        <v>178</v>
      </c>
      <c r="H69" s="94" t="s">
        <v>1147</v>
      </c>
      <c r="I69" s="67"/>
      <c r="J69" s="67"/>
    </row>
    <row r="70" spans="2:10" x14ac:dyDescent="0.25">
      <c r="B70" s="112" t="s">
        <v>1154</v>
      </c>
      <c r="C70" s="73" t="s">
        <v>1148</v>
      </c>
      <c r="D70" s="113" t="s">
        <v>560</v>
      </c>
      <c r="E70" s="73" t="s">
        <v>481</v>
      </c>
      <c r="F70" s="73" t="s">
        <v>453</v>
      </c>
      <c r="G70" s="73">
        <v>178</v>
      </c>
      <c r="H70" s="83" t="s">
        <v>1149</v>
      </c>
      <c r="I70" s="67"/>
      <c r="J70" s="67"/>
    </row>
    <row r="71" spans="2:10" x14ac:dyDescent="0.25">
      <c r="B71" s="112" t="s">
        <v>1154</v>
      </c>
      <c r="C71" s="69" t="s">
        <v>1150</v>
      </c>
      <c r="D71" s="87" t="s">
        <v>460</v>
      </c>
      <c r="E71" s="69" t="s">
        <v>469</v>
      </c>
      <c r="F71" s="69" t="s">
        <v>453</v>
      </c>
      <c r="G71" s="69">
        <v>178</v>
      </c>
      <c r="H71" s="89" t="s">
        <v>1151</v>
      </c>
      <c r="I71" s="66"/>
      <c r="J71" s="66"/>
    </row>
    <row r="72" spans="2:10" x14ac:dyDescent="0.25">
      <c r="B72" s="112" t="s">
        <v>1154</v>
      </c>
      <c r="C72" s="69" t="s">
        <v>1152</v>
      </c>
      <c r="D72" s="87" t="s">
        <v>560</v>
      </c>
      <c r="E72" s="69" t="s">
        <v>465</v>
      </c>
      <c r="F72" s="69" t="s">
        <v>453</v>
      </c>
      <c r="G72" s="69">
        <v>178</v>
      </c>
      <c r="H72" s="82" t="s">
        <v>1153</v>
      </c>
      <c r="I72" s="66"/>
      <c r="J72" s="66"/>
    </row>
  </sheetData>
  <sheetProtection algorithmName="SHA-512" hashValue="LbYQD2PKCdscsUQXWqP+ku1cCqfM6NbBNerDNaVBtZhrL0YA1dmvv80xB25X1TdQgQHb1Ts/jhzeTt79zLJmtw==" saltValue="out+v9Kavtz/cFqgcUHh7A==" spinCount="100000" sheet="1" objects="1" scenarios="1" selectLockedCells="1" autoFilter="0"/>
  <pageMargins left="0.7" right="0.7" top="0.75" bottom="0.75" header="0.3" footer="0.3"/>
  <tableParts count="1">
    <tablePart r:id="rId1"/>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theme="6" tint="0.79998168889431442"/>
  </sheetPr>
  <dimension ref="B1:K36"/>
  <sheetViews>
    <sheetView showGridLines="0" workbookViewId="0">
      <selection activeCell="B45" sqref="B45"/>
    </sheetView>
  </sheetViews>
  <sheetFormatPr defaultRowHeight="15" x14ac:dyDescent="0.25"/>
  <cols>
    <col min="1" max="1" width="1.42578125" customWidth="1"/>
    <col min="2" max="2" width="31.5703125" customWidth="1"/>
    <col min="3" max="3" width="19.42578125" customWidth="1"/>
    <col min="4" max="4" width="10.28515625" customWidth="1"/>
    <col min="5" max="5" width="11.140625" customWidth="1"/>
    <col min="6" max="6" width="125" customWidth="1"/>
  </cols>
  <sheetData>
    <row r="1" spans="2:11" x14ac:dyDescent="0.25">
      <c r="B1" s="29" t="s">
        <v>327</v>
      </c>
    </row>
    <row r="2" spans="2:11" ht="21" x14ac:dyDescent="0.35">
      <c r="B2" s="1" t="s">
        <v>1225</v>
      </c>
      <c r="H2" s="67"/>
      <c r="I2" s="67"/>
      <c r="J2" s="67"/>
      <c r="K2" s="67"/>
    </row>
    <row r="3" spans="2:11" x14ac:dyDescent="0.25">
      <c r="H3" s="67"/>
      <c r="I3" s="67"/>
      <c r="J3" s="67"/>
      <c r="K3" s="67"/>
    </row>
    <row r="4" spans="2:11" x14ac:dyDescent="0.25">
      <c r="B4" s="32" t="s">
        <v>1226</v>
      </c>
      <c r="H4" s="67"/>
      <c r="I4" s="67"/>
      <c r="J4" s="67"/>
      <c r="K4" s="67"/>
    </row>
    <row r="5" spans="2:11" ht="18.75" x14ac:dyDescent="0.3">
      <c r="B5" s="109" t="s">
        <v>906</v>
      </c>
      <c r="C5" s="109" t="s">
        <v>909</v>
      </c>
      <c r="D5" s="109" t="s">
        <v>910</v>
      </c>
      <c r="E5" s="109" t="s">
        <v>911</v>
      </c>
      <c r="F5" s="109" t="s">
        <v>921</v>
      </c>
      <c r="H5" s="67"/>
      <c r="I5" s="67"/>
      <c r="J5" s="67"/>
      <c r="K5" s="67"/>
    </row>
    <row r="6" spans="2:11" x14ac:dyDescent="0.25">
      <c r="B6" s="73" t="s">
        <v>1155</v>
      </c>
      <c r="C6" s="73" t="s">
        <v>472</v>
      </c>
      <c r="D6" s="73" t="s">
        <v>453</v>
      </c>
      <c r="E6" s="73">
        <v>181</v>
      </c>
      <c r="F6" s="83" t="s">
        <v>1156</v>
      </c>
      <c r="H6" s="67"/>
      <c r="I6" s="67"/>
      <c r="J6" s="67"/>
      <c r="K6" s="67"/>
    </row>
    <row r="7" spans="2:11" x14ac:dyDescent="0.25">
      <c r="B7" s="73" t="s">
        <v>1157</v>
      </c>
      <c r="C7" s="73" t="s">
        <v>721</v>
      </c>
      <c r="D7" s="73" t="s">
        <v>453</v>
      </c>
      <c r="E7" s="73">
        <v>181</v>
      </c>
      <c r="F7" s="94" t="s">
        <v>1158</v>
      </c>
      <c r="H7" s="67"/>
      <c r="I7" s="67"/>
      <c r="J7" s="67"/>
      <c r="K7" s="67"/>
    </row>
    <row r="8" spans="2:11" x14ac:dyDescent="0.25">
      <c r="B8" s="73" t="s">
        <v>1159</v>
      </c>
      <c r="C8" s="73" t="s">
        <v>524</v>
      </c>
      <c r="D8" s="73" t="s">
        <v>453</v>
      </c>
      <c r="E8" s="73">
        <v>182</v>
      </c>
      <c r="F8" s="83" t="s">
        <v>1160</v>
      </c>
      <c r="H8" s="67"/>
      <c r="I8" s="67"/>
      <c r="J8" s="67"/>
      <c r="K8" s="67"/>
    </row>
    <row r="9" spans="2:11" x14ac:dyDescent="0.25">
      <c r="B9" s="73" t="s">
        <v>1161</v>
      </c>
      <c r="C9" s="73" t="s">
        <v>469</v>
      </c>
      <c r="D9" s="73" t="s">
        <v>453</v>
      </c>
      <c r="E9" s="73">
        <v>180</v>
      </c>
      <c r="F9" s="94" t="s">
        <v>1162</v>
      </c>
      <c r="H9" s="67"/>
      <c r="I9" s="67"/>
      <c r="J9" s="67"/>
      <c r="K9" s="67"/>
    </row>
    <row r="10" spans="2:11" x14ac:dyDescent="0.25">
      <c r="B10" s="73" t="s">
        <v>1163</v>
      </c>
      <c r="C10" s="73" t="s">
        <v>469</v>
      </c>
      <c r="D10" s="73" t="s">
        <v>453</v>
      </c>
      <c r="E10" s="73">
        <v>181</v>
      </c>
      <c r="F10" s="94" t="s">
        <v>1164</v>
      </c>
      <c r="H10" s="67"/>
      <c r="I10" s="67"/>
      <c r="J10" s="67"/>
      <c r="K10" s="67"/>
    </row>
    <row r="11" spans="2:11" x14ac:dyDescent="0.25">
      <c r="B11" s="73" t="s">
        <v>1165</v>
      </c>
      <c r="C11" s="73" t="s">
        <v>472</v>
      </c>
      <c r="D11" s="73" t="s">
        <v>453</v>
      </c>
      <c r="E11" s="73">
        <v>181</v>
      </c>
      <c r="F11" s="94" t="s">
        <v>1166</v>
      </c>
      <c r="H11" s="67"/>
      <c r="I11" s="67"/>
      <c r="J11" s="67"/>
      <c r="K11" s="67"/>
    </row>
    <row r="12" spans="2:11" x14ac:dyDescent="0.25">
      <c r="B12" s="73" t="s">
        <v>1167</v>
      </c>
      <c r="C12" s="73" t="s">
        <v>490</v>
      </c>
      <c r="D12" s="73" t="s">
        <v>453</v>
      </c>
      <c r="E12" s="73">
        <v>181</v>
      </c>
      <c r="F12" s="83" t="s">
        <v>1168</v>
      </c>
      <c r="H12" s="67"/>
      <c r="I12" s="67"/>
      <c r="J12" s="67"/>
      <c r="K12" s="67"/>
    </row>
    <row r="13" spans="2:11" x14ac:dyDescent="0.25">
      <c r="B13" s="73" t="s">
        <v>1169</v>
      </c>
      <c r="C13" s="73" t="s">
        <v>472</v>
      </c>
      <c r="D13" s="73" t="s">
        <v>453</v>
      </c>
      <c r="E13" s="73">
        <v>181</v>
      </c>
      <c r="F13" s="94" t="s">
        <v>1170</v>
      </c>
      <c r="H13" s="67"/>
      <c r="I13" s="67"/>
      <c r="J13" s="67"/>
      <c r="K13" s="67"/>
    </row>
    <row r="14" spans="2:11" x14ac:dyDescent="0.25">
      <c r="B14" s="73" t="s">
        <v>1171</v>
      </c>
      <c r="C14" s="73" t="s">
        <v>490</v>
      </c>
      <c r="D14" s="73" t="s">
        <v>453</v>
      </c>
      <c r="E14" s="73">
        <v>182</v>
      </c>
      <c r="F14" s="83" t="s">
        <v>1172</v>
      </c>
      <c r="H14" s="67"/>
      <c r="I14" s="67"/>
      <c r="J14" s="67"/>
      <c r="K14" s="67"/>
    </row>
    <row r="15" spans="2:11" x14ac:dyDescent="0.25">
      <c r="B15" s="73" t="s">
        <v>1173</v>
      </c>
      <c r="C15" s="73" t="s">
        <v>490</v>
      </c>
      <c r="D15" s="73" t="s">
        <v>453</v>
      </c>
      <c r="E15" s="73">
        <v>182</v>
      </c>
      <c r="F15" s="94" t="s">
        <v>1174</v>
      </c>
      <c r="H15" s="67"/>
      <c r="I15" s="67"/>
      <c r="J15" s="67"/>
      <c r="K15" s="67"/>
    </row>
    <row r="16" spans="2:11" x14ac:dyDescent="0.25">
      <c r="B16" s="73" t="s">
        <v>1175</v>
      </c>
      <c r="C16" s="73" t="s">
        <v>469</v>
      </c>
      <c r="D16" s="73" t="s">
        <v>453</v>
      </c>
      <c r="E16" s="73">
        <v>182</v>
      </c>
      <c r="F16" s="94" t="s">
        <v>1176</v>
      </c>
      <c r="H16" s="67"/>
      <c r="I16" s="67"/>
      <c r="J16" s="67"/>
      <c r="K16" s="67"/>
    </row>
    <row r="17" spans="2:11" x14ac:dyDescent="0.25">
      <c r="B17" s="73" t="s">
        <v>1177</v>
      </c>
      <c r="C17" s="73" t="s">
        <v>721</v>
      </c>
      <c r="D17" s="73" t="s">
        <v>453</v>
      </c>
      <c r="E17" s="73">
        <v>182</v>
      </c>
      <c r="F17" s="94" t="s">
        <v>1178</v>
      </c>
      <c r="H17" s="67"/>
      <c r="I17" s="67"/>
      <c r="J17" s="67"/>
      <c r="K17" s="67"/>
    </row>
    <row r="18" spans="2:11" x14ac:dyDescent="0.25">
      <c r="B18" s="73" t="s">
        <v>1179</v>
      </c>
      <c r="C18" s="73" t="s">
        <v>472</v>
      </c>
      <c r="D18" s="73" t="s">
        <v>453</v>
      </c>
      <c r="E18" s="73">
        <v>182</v>
      </c>
      <c r="F18" s="83" t="s">
        <v>1180</v>
      </c>
      <c r="H18" s="67"/>
      <c r="I18" s="67"/>
      <c r="J18" s="67"/>
      <c r="K18" s="67"/>
    </row>
    <row r="19" spans="2:11" x14ac:dyDescent="0.25">
      <c r="B19" s="73" t="s">
        <v>1181</v>
      </c>
      <c r="C19" s="73" t="s">
        <v>1182</v>
      </c>
      <c r="D19" s="73" t="s">
        <v>453</v>
      </c>
      <c r="E19" s="73">
        <v>182</v>
      </c>
      <c r="F19" s="94" t="s">
        <v>1183</v>
      </c>
      <c r="H19" s="67"/>
      <c r="I19" s="67"/>
      <c r="J19" s="67"/>
      <c r="K19" s="67"/>
    </row>
    <row r="20" spans="2:11" ht="30" x14ac:dyDescent="0.25">
      <c r="B20" s="73" t="s">
        <v>1184</v>
      </c>
      <c r="C20" s="73" t="s">
        <v>472</v>
      </c>
      <c r="D20" s="73" t="s">
        <v>453</v>
      </c>
      <c r="E20" s="73">
        <v>183</v>
      </c>
      <c r="F20" s="94" t="s">
        <v>1185</v>
      </c>
      <c r="H20" s="67"/>
      <c r="I20" s="67"/>
      <c r="J20" s="67"/>
      <c r="K20" s="67"/>
    </row>
    <row r="21" spans="2:11" x14ac:dyDescent="0.25">
      <c r="B21" s="73" t="s">
        <v>1186</v>
      </c>
      <c r="C21" s="73" t="s">
        <v>721</v>
      </c>
      <c r="D21" s="73" t="s">
        <v>453</v>
      </c>
      <c r="E21" s="73">
        <v>183</v>
      </c>
      <c r="F21" s="94" t="s">
        <v>1187</v>
      </c>
      <c r="H21" s="67"/>
      <c r="I21" s="67"/>
      <c r="J21" s="67"/>
      <c r="K21" s="67"/>
    </row>
    <row r="22" spans="2:11" x14ac:dyDescent="0.25">
      <c r="B22" s="73" t="s">
        <v>1188</v>
      </c>
      <c r="C22" s="73" t="s">
        <v>721</v>
      </c>
      <c r="D22" s="73" t="s">
        <v>453</v>
      </c>
      <c r="E22" s="73">
        <v>183</v>
      </c>
      <c r="F22" s="83" t="s">
        <v>1189</v>
      </c>
      <c r="H22" s="67"/>
      <c r="I22" s="67"/>
      <c r="J22" s="67"/>
      <c r="K22" s="67"/>
    </row>
    <row r="23" spans="2:11" x14ac:dyDescent="0.25">
      <c r="B23" s="73" t="s">
        <v>1190</v>
      </c>
      <c r="C23" s="73" t="s">
        <v>721</v>
      </c>
      <c r="D23" s="73" t="s">
        <v>453</v>
      </c>
      <c r="E23" s="73">
        <v>183</v>
      </c>
      <c r="F23" s="94" t="s">
        <v>1191</v>
      </c>
      <c r="H23" s="67"/>
      <c r="I23" s="67"/>
      <c r="J23" s="67"/>
      <c r="K23" s="67"/>
    </row>
    <row r="24" spans="2:11" ht="30" x14ac:dyDescent="0.25">
      <c r="B24" s="73" t="s">
        <v>1192</v>
      </c>
      <c r="C24" s="73" t="s">
        <v>721</v>
      </c>
      <c r="D24" s="73" t="s">
        <v>453</v>
      </c>
      <c r="E24" s="73">
        <v>183</v>
      </c>
      <c r="F24" s="94" t="s">
        <v>1193</v>
      </c>
      <c r="H24" s="67"/>
      <c r="I24" s="67"/>
      <c r="J24" s="67"/>
      <c r="K24" s="67"/>
    </row>
    <row r="25" spans="2:11" ht="30" x14ac:dyDescent="0.25">
      <c r="B25" s="73" t="s">
        <v>1194</v>
      </c>
      <c r="C25" s="73" t="s">
        <v>721</v>
      </c>
      <c r="D25" s="73" t="s">
        <v>453</v>
      </c>
      <c r="E25" s="73">
        <v>183</v>
      </c>
      <c r="F25" s="94" t="s">
        <v>1195</v>
      </c>
      <c r="H25" s="67"/>
      <c r="I25" s="67"/>
      <c r="J25" s="67"/>
      <c r="K25" s="67"/>
    </row>
    <row r="26" spans="2:11" ht="30" x14ac:dyDescent="0.25">
      <c r="B26" s="73" t="s">
        <v>1196</v>
      </c>
      <c r="C26" s="73" t="s">
        <v>721</v>
      </c>
      <c r="D26" s="73" t="s">
        <v>453</v>
      </c>
      <c r="E26" s="73">
        <v>183</v>
      </c>
      <c r="F26" s="94" t="s">
        <v>1197</v>
      </c>
      <c r="H26" s="67"/>
      <c r="I26" s="67"/>
      <c r="J26" s="67"/>
      <c r="K26" s="67"/>
    </row>
    <row r="27" spans="2:11" ht="30" x14ac:dyDescent="0.25">
      <c r="B27" s="73" t="s">
        <v>1198</v>
      </c>
      <c r="C27" s="73" t="s">
        <v>721</v>
      </c>
      <c r="D27" s="73" t="s">
        <v>453</v>
      </c>
      <c r="E27" s="73">
        <v>184</v>
      </c>
      <c r="F27" s="94" t="s">
        <v>1199</v>
      </c>
      <c r="H27" s="67"/>
      <c r="I27" s="67"/>
      <c r="J27" s="67"/>
      <c r="K27" s="67"/>
    </row>
    <row r="28" spans="2:11" ht="30" x14ac:dyDescent="0.25">
      <c r="B28" s="73" t="s">
        <v>1200</v>
      </c>
      <c r="C28" s="73" t="s">
        <v>472</v>
      </c>
      <c r="D28" s="73" t="s">
        <v>453</v>
      </c>
      <c r="E28" s="73">
        <v>184</v>
      </c>
      <c r="F28" s="94" t="s">
        <v>1201</v>
      </c>
      <c r="H28" s="67"/>
      <c r="I28" s="67"/>
      <c r="J28" s="67"/>
      <c r="K28" s="67"/>
    </row>
    <row r="29" spans="2:11" x14ac:dyDescent="0.25">
      <c r="B29" s="73" t="s">
        <v>1202</v>
      </c>
      <c r="C29" s="73" t="s">
        <v>472</v>
      </c>
      <c r="D29" s="73" t="s">
        <v>453</v>
      </c>
      <c r="E29" s="73">
        <v>184</v>
      </c>
      <c r="F29" s="94" t="s">
        <v>1203</v>
      </c>
      <c r="H29" s="67"/>
      <c r="I29" s="67"/>
      <c r="J29" s="67"/>
      <c r="K29" s="67"/>
    </row>
    <row r="30" spans="2:11" ht="30" x14ac:dyDescent="0.25">
      <c r="B30" s="73" t="s">
        <v>1204</v>
      </c>
      <c r="C30" s="73" t="s">
        <v>472</v>
      </c>
      <c r="D30" s="73" t="s">
        <v>453</v>
      </c>
      <c r="E30" s="73">
        <v>184</v>
      </c>
      <c r="F30" s="94" t="s">
        <v>1205</v>
      </c>
      <c r="H30" s="67"/>
      <c r="I30" s="67"/>
      <c r="J30" s="67"/>
      <c r="K30" s="67"/>
    </row>
    <row r="31" spans="2:11" x14ac:dyDescent="0.25">
      <c r="B31" s="73" t="s">
        <v>1206</v>
      </c>
      <c r="C31" s="73" t="s">
        <v>472</v>
      </c>
      <c r="D31" s="73" t="s">
        <v>453</v>
      </c>
      <c r="E31" s="73">
        <v>185</v>
      </c>
      <c r="F31" s="94" t="s">
        <v>1207</v>
      </c>
      <c r="H31" s="67"/>
      <c r="I31" s="67"/>
      <c r="J31" s="67"/>
      <c r="K31" s="67"/>
    </row>
    <row r="32" spans="2:11" x14ac:dyDescent="0.25">
      <c r="B32" s="73" t="s">
        <v>1208</v>
      </c>
      <c r="C32" s="73" t="s">
        <v>472</v>
      </c>
      <c r="D32" s="73" t="s">
        <v>453</v>
      </c>
      <c r="E32" s="73">
        <v>185</v>
      </c>
      <c r="F32" s="83" t="s">
        <v>1209</v>
      </c>
      <c r="H32" s="66"/>
      <c r="I32" s="66"/>
      <c r="J32" s="66"/>
      <c r="K32" s="66"/>
    </row>
    <row r="33" spans="2:6" x14ac:dyDescent="0.25">
      <c r="B33" s="73" t="s">
        <v>1210</v>
      </c>
      <c r="C33" s="73" t="s">
        <v>490</v>
      </c>
      <c r="D33" s="73" t="s">
        <v>453</v>
      </c>
      <c r="E33" s="73">
        <v>185</v>
      </c>
      <c r="F33" s="83" t="s">
        <v>1211</v>
      </c>
    </row>
    <row r="34" spans="2:6" x14ac:dyDescent="0.25">
      <c r="B34" s="73" t="s">
        <v>1212</v>
      </c>
      <c r="C34" s="73" t="s">
        <v>472</v>
      </c>
      <c r="D34" s="73" t="s">
        <v>453</v>
      </c>
      <c r="E34" s="73">
        <v>185</v>
      </c>
      <c r="F34" s="83" t="s">
        <v>1213</v>
      </c>
    </row>
    <row r="35" spans="2:6" x14ac:dyDescent="0.25">
      <c r="B35" s="73" t="s">
        <v>1214</v>
      </c>
      <c r="C35" s="73" t="s">
        <v>469</v>
      </c>
      <c r="D35" s="73" t="s">
        <v>453</v>
      </c>
      <c r="E35" s="73">
        <v>185</v>
      </c>
      <c r="F35" s="83" t="s">
        <v>1215</v>
      </c>
    </row>
    <row r="36" spans="2:6" x14ac:dyDescent="0.25">
      <c r="B36" s="69" t="s">
        <v>1216</v>
      </c>
      <c r="C36" s="69" t="s">
        <v>472</v>
      </c>
      <c r="D36" s="69" t="s">
        <v>453</v>
      </c>
      <c r="E36" s="69">
        <v>185</v>
      </c>
      <c r="F36" s="82" t="s">
        <v>1217</v>
      </c>
    </row>
  </sheetData>
  <sheetProtection algorithmName="SHA-512" hashValue="H2SJcawEptdjDwdw7i68ghoMAjTRFjoqef0PcuonSAgH2KXgYurNidzVgZCGHyqbSw1pNdueyReE0vIE7kHSEA==" saltValue="N+uVWqgwhdgss+RE/5Z5YA==" spinCount="100000" sheet="1" objects="1" scenarios="1" selectLockedCells="1" autoFilter="0"/>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Home World</vt:lpstr>
      <vt:lpstr>Characteristics</vt:lpstr>
      <vt:lpstr>Background</vt:lpstr>
      <vt:lpstr>Role</vt:lpstr>
      <vt:lpstr>Characteristics Advances</vt:lpstr>
      <vt:lpstr>Skill Advances</vt:lpstr>
      <vt:lpstr>Talents</vt:lpstr>
      <vt:lpstr>Twists of Fate</vt:lpstr>
      <vt:lpstr>Names</vt:lpstr>
      <vt:lpstr>Equipment</vt:lpstr>
      <vt:lpstr>Ranged Weapons</vt:lpstr>
      <vt:lpstr>Melee Weapons</vt:lpstr>
      <vt:lpstr>Mods</vt:lpstr>
      <vt:lpstr>Armour</vt:lpstr>
      <vt:lpstr>Gear</vt:lpstr>
      <vt:lpstr>Cybernetics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PrismaticFire</dc:creator>
  <dcterms:created xsi:type="dcterms:W3CDTF">2016-06-19T06:58:33Z</dcterms:created>
  <dcterms:modified xsi:type="dcterms:W3CDTF">2016-06-28T14:45:47Z</dcterms:modified>
</cp:coreProperties>
</file>